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/>
  <bookViews>
    <workbookView xWindow="0" yWindow="2715" windowWidth="28710" windowHeight="10320" tabRatio="430"/>
  </bookViews>
  <sheets>
    <sheet name="附件2" sheetId="346" r:id="rId1"/>
  </sheets>
  <definedNames>
    <definedName name="_xlnm._FilterDatabase" localSheetId="0" hidden="1">附件2!$A$5:$L$177</definedName>
    <definedName name="_xlnm.Print_Titles" localSheetId="0">附件2!$4:$5</definedName>
  </definedNames>
  <calcPr calcId="144525" fullPrecision="0"/>
  <fileRecoveryPr repairLoad="1"/>
</workbook>
</file>

<file path=xl/calcChain.xml><?xml version="1.0" encoding="utf-8"?>
<calcChain xmlns="http://schemas.openxmlformats.org/spreadsheetml/2006/main">
  <c r="I177" i="346"/>
  <c r="D177"/>
  <c r="B177" s="1"/>
  <c r="I176"/>
  <c r="D176"/>
  <c r="B176" s="1"/>
  <c r="I175"/>
  <c r="D175"/>
  <c r="B175" s="1"/>
  <c r="I174"/>
  <c r="D174"/>
  <c r="B174"/>
  <c r="I173"/>
  <c r="B173" s="1"/>
  <c r="D173"/>
  <c r="I172"/>
  <c r="D172"/>
  <c r="L171"/>
  <c r="J171"/>
  <c r="I171" s="1"/>
  <c r="G171"/>
  <c r="F171"/>
  <c r="E171"/>
  <c r="D171" s="1"/>
  <c r="B171" s="1"/>
  <c r="C171"/>
  <c r="I170"/>
  <c r="D170"/>
  <c r="L169"/>
  <c r="J169"/>
  <c r="I169" s="1"/>
  <c r="G169"/>
  <c r="F169"/>
  <c r="E169"/>
  <c r="D169" s="1"/>
  <c r="B169" s="1"/>
  <c r="C169"/>
  <c r="I168"/>
  <c r="D168"/>
  <c r="L167"/>
  <c r="J167"/>
  <c r="I167" s="1"/>
  <c r="G167"/>
  <c r="F167"/>
  <c r="E167"/>
  <c r="D167" s="1"/>
  <c r="B167" s="1"/>
  <c r="C167"/>
  <c r="I166"/>
  <c r="D166"/>
  <c r="I165"/>
  <c r="D165"/>
  <c r="B165" s="1"/>
  <c r="I164"/>
  <c r="D164"/>
  <c r="B164"/>
  <c r="I163"/>
  <c r="D163"/>
  <c r="B163"/>
  <c r="I162"/>
  <c r="D162"/>
  <c r="L161"/>
  <c r="J161"/>
  <c r="I161" s="1"/>
  <c r="G161"/>
  <c r="F161"/>
  <c r="E161"/>
  <c r="D161" s="1"/>
  <c r="B161" s="1"/>
  <c r="C161"/>
  <c r="I160"/>
  <c r="D160"/>
  <c r="L159"/>
  <c r="J159"/>
  <c r="I159" s="1"/>
  <c r="G159"/>
  <c r="F159"/>
  <c r="E159"/>
  <c r="D159" s="1"/>
  <c r="B159" s="1"/>
  <c r="C159"/>
  <c r="I158"/>
  <c r="D158"/>
  <c r="L157"/>
  <c r="J157"/>
  <c r="I157" s="1"/>
  <c r="G157"/>
  <c r="F157"/>
  <c r="E157"/>
  <c r="D157" s="1"/>
  <c r="B157" s="1"/>
  <c r="C157"/>
  <c r="I156"/>
  <c r="D156"/>
  <c r="I155"/>
  <c r="D155"/>
  <c r="B155" s="1"/>
  <c r="I154"/>
  <c r="D154"/>
  <c r="B154"/>
  <c r="I153"/>
  <c r="D153"/>
  <c r="B153"/>
  <c r="I152"/>
  <c r="D152"/>
  <c r="I151"/>
  <c r="D151"/>
  <c r="B151" s="1"/>
  <c r="I150"/>
  <c r="D150"/>
  <c r="B150"/>
  <c r="I149"/>
  <c r="D149"/>
  <c r="B149"/>
  <c r="I148"/>
  <c r="D148"/>
  <c r="L147"/>
  <c r="L142" s="1"/>
  <c r="J147"/>
  <c r="G147"/>
  <c r="F147"/>
  <c r="F142" s="1"/>
  <c r="E147"/>
  <c r="C147"/>
  <c r="I146"/>
  <c r="D146"/>
  <c r="I145"/>
  <c r="D145"/>
  <c r="B145" s="1"/>
  <c r="L144"/>
  <c r="J144"/>
  <c r="I144"/>
  <c r="G144"/>
  <c r="F144"/>
  <c r="E144"/>
  <c r="D144"/>
  <c r="C144"/>
  <c r="I143"/>
  <c r="D143"/>
  <c r="B143" s="1"/>
  <c r="G142"/>
  <c r="C142"/>
  <c r="I141"/>
  <c r="D141"/>
  <c r="B141" s="1"/>
  <c r="I140"/>
  <c r="D140"/>
  <c r="B140"/>
  <c r="I139"/>
  <c r="D139"/>
  <c r="B139"/>
  <c r="I138"/>
  <c r="D138"/>
  <c r="I137"/>
  <c r="D137"/>
  <c r="B137" s="1"/>
  <c r="I136"/>
  <c r="D136"/>
  <c r="B136"/>
  <c r="I135"/>
  <c r="D135"/>
  <c r="B135"/>
  <c r="I134"/>
  <c r="D134"/>
  <c r="I133"/>
  <c r="D133"/>
  <c r="B133" s="1"/>
  <c r="I132"/>
  <c r="D132"/>
  <c r="B132"/>
  <c r="L131"/>
  <c r="J131"/>
  <c r="I131"/>
  <c r="G131"/>
  <c r="F131"/>
  <c r="E131"/>
  <c r="C131"/>
  <c r="I130"/>
  <c r="D130"/>
  <c r="B130"/>
  <c r="I129"/>
  <c r="D129"/>
  <c r="B129"/>
  <c r="L128"/>
  <c r="L126" s="1"/>
  <c r="J128"/>
  <c r="I128" s="1"/>
  <c r="G128"/>
  <c r="F128"/>
  <c r="E128"/>
  <c r="D128" s="1"/>
  <c r="B128" s="1"/>
  <c r="C128"/>
  <c r="I127"/>
  <c r="D127"/>
  <c r="B127"/>
  <c r="J126"/>
  <c r="I126" s="1"/>
  <c r="F126"/>
  <c r="E126"/>
  <c r="I125"/>
  <c r="D125"/>
  <c r="B125"/>
  <c r="I124"/>
  <c r="D124"/>
  <c r="I123"/>
  <c r="D123"/>
  <c r="B123" s="1"/>
  <c r="L122"/>
  <c r="J122"/>
  <c r="J117" s="1"/>
  <c r="I117" s="1"/>
  <c r="I122"/>
  <c r="G122"/>
  <c r="F122"/>
  <c r="E122"/>
  <c r="E117" s="1"/>
  <c r="D122"/>
  <c r="C122"/>
  <c r="I121"/>
  <c r="D121"/>
  <c r="B121" s="1"/>
  <c r="I120"/>
  <c r="D120"/>
  <c r="B120"/>
  <c r="L119"/>
  <c r="J119"/>
  <c r="I119"/>
  <c r="G119"/>
  <c r="D119" s="1"/>
  <c r="F119"/>
  <c r="E119"/>
  <c r="C119"/>
  <c r="I118"/>
  <c r="D118"/>
  <c r="B118"/>
  <c r="L117"/>
  <c r="G117"/>
  <c r="F117"/>
  <c r="C117"/>
  <c r="I116"/>
  <c r="D116"/>
  <c r="B116"/>
  <c r="I115"/>
  <c r="D115"/>
  <c r="B115"/>
  <c r="I114"/>
  <c r="D114"/>
  <c r="B114" s="1"/>
  <c r="I113"/>
  <c r="D113"/>
  <c r="B113" s="1"/>
  <c r="I112"/>
  <c r="D112"/>
  <c r="B112"/>
  <c r="L111"/>
  <c r="J111"/>
  <c r="I111"/>
  <c r="G111"/>
  <c r="F111"/>
  <c r="E111"/>
  <c r="C111"/>
  <c r="I110"/>
  <c r="D110"/>
  <c r="B110"/>
  <c r="I109"/>
  <c r="D109"/>
  <c r="B109"/>
  <c r="L108"/>
  <c r="L106" s="1"/>
  <c r="J108"/>
  <c r="I108" s="1"/>
  <c r="G108"/>
  <c r="F108"/>
  <c r="F106" s="1"/>
  <c r="E108"/>
  <c r="C108"/>
  <c r="I107"/>
  <c r="D107"/>
  <c r="B107"/>
  <c r="J106"/>
  <c r="I106" s="1"/>
  <c r="E106"/>
  <c r="I105"/>
  <c r="B105" s="1"/>
  <c r="D105"/>
  <c r="I104"/>
  <c r="D104"/>
  <c r="L103"/>
  <c r="J103"/>
  <c r="G103"/>
  <c r="F103"/>
  <c r="E103"/>
  <c r="C103"/>
  <c r="I102"/>
  <c r="D102"/>
  <c r="I101"/>
  <c r="D101"/>
  <c r="B101" s="1"/>
  <c r="I100"/>
  <c r="D100"/>
  <c r="B100"/>
  <c r="L99"/>
  <c r="J99"/>
  <c r="I99"/>
  <c r="G99"/>
  <c r="F99"/>
  <c r="E99"/>
  <c r="C99"/>
  <c r="I98"/>
  <c r="D98"/>
  <c r="B98"/>
  <c r="L97"/>
  <c r="G97"/>
  <c r="F97"/>
  <c r="C97"/>
  <c r="I96"/>
  <c r="D96"/>
  <c r="B96"/>
  <c r="I95"/>
  <c r="B95" s="1"/>
  <c r="D95"/>
  <c r="L94"/>
  <c r="L88" s="1"/>
  <c r="J94"/>
  <c r="I94" s="1"/>
  <c r="G94"/>
  <c r="F94"/>
  <c r="F88" s="1"/>
  <c r="E94"/>
  <c r="D94" s="1"/>
  <c r="C94"/>
  <c r="B94"/>
  <c r="I93"/>
  <c r="B93" s="1"/>
  <c r="D93"/>
  <c r="I92"/>
  <c r="D92"/>
  <c r="B92" s="1"/>
  <c r="I91"/>
  <c r="D91"/>
  <c r="B91" s="1"/>
  <c r="L90"/>
  <c r="J90"/>
  <c r="I90"/>
  <c r="G90"/>
  <c r="F90"/>
  <c r="E90"/>
  <c r="D90"/>
  <c r="C90"/>
  <c r="B90" s="1"/>
  <c r="I89"/>
  <c r="D89"/>
  <c r="B89" s="1"/>
  <c r="J88"/>
  <c r="I88"/>
  <c r="G88"/>
  <c r="E88"/>
  <c r="D88"/>
  <c r="C88"/>
  <c r="B88" s="1"/>
  <c r="I87"/>
  <c r="D87"/>
  <c r="B87" s="1"/>
  <c r="I86"/>
  <c r="D86"/>
  <c r="B86"/>
  <c r="L85"/>
  <c r="J85"/>
  <c r="I85"/>
  <c r="G85"/>
  <c r="F85"/>
  <c r="E85"/>
  <c r="C85"/>
  <c r="I84"/>
  <c r="D84"/>
  <c r="B84"/>
  <c r="I83"/>
  <c r="D83"/>
  <c r="B83"/>
  <c r="L82"/>
  <c r="J82"/>
  <c r="I82" s="1"/>
  <c r="G82"/>
  <c r="F82"/>
  <c r="F80" s="1"/>
  <c r="F6" s="1"/>
  <c r="E82"/>
  <c r="C82"/>
  <c r="I81"/>
  <c r="D81"/>
  <c r="B81"/>
  <c r="L80"/>
  <c r="J80"/>
  <c r="I80" s="1"/>
  <c r="E80"/>
  <c r="I79"/>
  <c r="B79" s="1"/>
  <c r="D79"/>
  <c r="L78"/>
  <c r="L72" s="1"/>
  <c r="J78"/>
  <c r="I78" s="1"/>
  <c r="G78"/>
  <c r="F78"/>
  <c r="F72" s="1"/>
  <c r="E78"/>
  <c r="D78" s="1"/>
  <c r="C78"/>
  <c r="B78"/>
  <c r="I77"/>
  <c r="B77" s="1"/>
  <c r="D77"/>
  <c r="I76"/>
  <c r="D76"/>
  <c r="B76" s="1"/>
  <c r="I75"/>
  <c r="D75"/>
  <c r="B75" s="1"/>
  <c r="L74"/>
  <c r="J74"/>
  <c r="I74"/>
  <c r="G74"/>
  <c r="F74"/>
  <c r="E74"/>
  <c r="D74"/>
  <c r="C74"/>
  <c r="B74" s="1"/>
  <c r="I73"/>
  <c r="D73"/>
  <c r="B73" s="1"/>
  <c r="J72"/>
  <c r="I72"/>
  <c r="G72"/>
  <c r="E72"/>
  <c r="D72"/>
  <c r="C72"/>
  <c r="B72" s="1"/>
  <c r="I71"/>
  <c r="D71"/>
  <c r="B71" s="1"/>
  <c r="I70"/>
  <c r="D70"/>
  <c r="B70"/>
  <c r="I69"/>
  <c r="B69" s="1"/>
  <c r="D69"/>
  <c r="I68"/>
  <c r="D68"/>
  <c r="L67"/>
  <c r="J67"/>
  <c r="G67"/>
  <c r="F67"/>
  <c r="E67"/>
  <c r="C67"/>
  <c r="I66"/>
  <c r="D66"/>
  <c r="I65"/>
  <c r="D65"/>
  <c r="B65" s="1"/>
  <c r="I64"/>
  <c r="D64"/>
  <c r="B64"/>
  <c r="L63"/>
  <c r="J63"/>
  <c r="I63"/>
  <c r="G63"/>
  <c r="D63" s="1"/>
  <c r="F63"/>
  <c r="E63"/>
  <c r="C63"/>
  <c r="I62"/>
  <c r="D62"/>
  <c r="B62"/>
  <c r="L61"/>
  <c r="G61"/>
  <c r="F61"/>
  <c r="C61"/>
  <c r="I60"/>
  <c r="D60"/>
  <c r="B60"/>
  <c r="I59"/>
  <c r="D59"/>
  <c r="B59"/>
  <c r="I58"/>
  <c r="D58"/>
  <c r="B58" s="1"/>
  <c r="I57"/>
  <c r="D57"/>
  <c r="B57" s="1"/>
  <c r="I56"/>
  <c r="D56"/>
  <c r="B56"/>
  <c r="I55"/>
  <c r="B55" s="1"/>
  <c r="D55"/>
  <c r="I54"/>
  <c r="D54"/>
  <c r="B54" s="1"/>
  <c r="I53"/>
  <c r="D53"/>
  <c r="B53" s="1"/>
  <c r="I52"/>
  <c r="D52"/>
  <c r="B52"/>
  <c r="I51"/>
  <c r="B51" s="1"/>
  <c r="D51"/>
  <c r="I50"/>
  <c r="D50"/>
  <c r="B50" s="1"/>
  <c r="L49"/>
  <c r="L40" s="1"/>
  <c r="J49"/>
  <c r="I49" s="1"/>
  <c r="G49"/>
  <c r="F49"/>
  <c r="F40" s="1"/>
  <c r="E49"/>
  <c r="D49" s="1"/>
  <c r="C49"/>
  <c r="I48"/>
  <c r="D48"/>
  <c r="B48" s="1"/>
  <c r="I47"/>
  <c r="D47"/>
  <c r="B47" s="1"/>
  <c r="I46"/>
  <c r="D46"/>
  <c r="B46"/>
  <c r="I45"/>
  <c r="B45" s="1"/>
  <c r="D45"/>
  <c r="I44"/>
  <c r="D44"/>
  <c r="B44" s="1"/>
  <c r="I43"/>
  <c r="D43"/>
  <c r="B43" s="1"/>
  <c r="L42"/>
  <c r="J42"/>
  <c r="I42"/>
  <c r="G42"/>
  <c r="F42"/>
  <c r="E42"/>
  <c r="D42"/>
  <c r="C42"/>
  <c r="I41"/>
  <c r="D41"/>
  <c r="B41"/>
  <c r="G40"/>
  <c r="E40"/>
  <c r="D40" s="1"/>
  <c r="C40"/>
  <c r="I39"/>
  <c r="D39"/>
  <c r="B39" s="1"/>
  <c r="I38"/>
  <c r="D38"/>
  <c r="B38"/>
  <c r="I37"/>
  <c r="D37"/>
  <c r="B37"/>
  <c r="I36"/>
  <c r="D36"/>
  <c r="I35"/>
  <c r="D35"/>
  <c r="B35"/>
  <c r="L34"/>
  <c r="J34"/>
  <c r="I34" s="1"/>
  <c r="G34"/>
  <c r="G9" s="1"/>
  <c r="F34"/>
  <c r="E34"/>
  <c r="D34" s="1"/>
  <c r="C34"/>
  <c r="I33"/>
  <c r="D33"/>
  <c r="B33" s="1"/>
  <c r="I32"/>
  <c r="D32"/>
  <c r="B32"/>
  <c r="I31"/>
  <c r="B31" s="1"/>
  <c r="D31"/>
  <c r="I30"/>
  <c r="D30"/>
  <c r="I29"/>
  <c r="B29" s="1"/>
  <c r="D29"/>
  <c r="L28"/>
  <c r="J28"/>
  <c r="J26" s="1"/>
  <c r="G28"/>
  <c r="G26" s="1"/>
  <c r="F28"/>
  <c r="E28"/>
  <c r="E26" s="1"/>
  <c r="C28"/>
  <c r="I27"/>
  <c r="D27"/>
  <c r="B27" s="1"/>
  <c r="L26"/>
  <c r="F26"/>
  <c r="I25"/>
  <c r="D25"/>
  <c r="B25"/>
  <c r="I24"/>
  <c r="D24"/>
  <c r="B24" s="1"/>
  <c r="I23"/>
  <c r="B23" s="1"/>
  <c r="D23"/>
  <c r="I22"/>
  <c r="D22"/>
  <c r="B22" s="1"/>
  <c r="I21"/>
  <c r="D21"/>
  <c r="B21" s="1"/>
  <c r="L20"/>
  <c r="J20"/>
  <c r="I20"/>
  <c r="G20"/>
  <c r="F20"/>
  <c r="E20"/>
  <c r="D20"/>
  <c r="C20"/>
  <c r="I19"/>
  <c r="B19" s="1"/>
  <c r="D19"/>
  <c r="I18"/>
  <c r="D18"/>
  <c r="B18" s="1"/>
  <c r="I17"/>
  <c r="D17"/>
  <c r="B17"/>
  <c r="I16"/>
  <c r="D16"/>
  <c r="B16" s="1"/>
  <c r="I15"/>
  <c r="D15"/>
  <c r="B15" s="1"/>
  <c r="I14"/>
  <c r="D14"/>
  <c r="B14"/>
  <c r="I13"/>
  <c r="B13" s="1"/>
  <c r="D13"/>
  <c r="L12"/>
  <c r="L8" s="1"/>
  <c r="J12"/>
  <c r="I12" s="1"/>
  <c r="G12"/>
  <c r="F12"/>
  <c r="E12"/>
  <c r="D12" s="1"/>
  <c r="B12" s="1"/>
  <c r="C12"/>
  <c r="I11"/>
  <c r="B11" s="1"/>
  <c r="D11"/>
  <c r="J10"/>
  <c r="I10" s="1"/>
  <c r="G10"/>
  <c r="F10"/>
  <c r="C10"/>
  <c r="F9"/>
  <c r="C9"/>
  <c r="J8"/>
  <c r="I8" s="1"/>
  <c r="G8"/>
  <c r="L7"/>
  <c r="J7"/>
  <c r="I7"/>
  <c r="G7"/>
  <c r="F7"/>
  <c r="E7"/>
  <c r="D7"/>
  <c r="B7" s="1"/>
  <c r="C7"/>
  <c r="I26" l="1"/>
  <c r="B49"/>
  <c r="D26"/>
  <c r="E10"/>
  <c r="L10"/>
  <c r="L6" s="1"/>
  <c r="C80"/>
  <c r="D103"/>
  <c r="E97"/>
  <c r="D97" s="1"/>
  <c r="B97" s="1"/>
  <c r="D131"/>
  <c r="G126"/>
  <c r="D147"/>
  <c r="E142"/>
  <c r="D142" s="1"/>
  <c r="B142" s="1"/>
  <c r="C8"/>
  <c r="L9"/>
  <c r="E9"/>
  <c r="D9" s="1"/>
  <c r="B9" s="1"/>
  <c r="J9"/>
  <c r="I9" s="1"/>
  <c r="C26"/>
  <c r="D28"/>
  <c r="B28" s="1"/>
  <c r="I28"/>
  <c r="B36"/>
  <c r="J40"/>
  <c r="I40" s="1"/>
  <c r="B40" s="1"/>
  <c r="B42"/>
  <c r="I67"/>
  <c r="J61"/>
  <c r="I61" s="1"/>
  <c r="D82"/>
  <c r="B82" s="1"/>
  <c r="B102"/>
  <c r="B104"/>
  <c r="D111"/>
  <c r="G106"/>
  <c r="B119"/>
  <c r="B122"/>
  <c r="D126"/>
  <c r="B131"/>
  <c r="C126"/>
  <c r="B126" s="1"/>
  <c r="B134"/>
  <c r="B146"/>
  <c r="B148"/>
  <c r="B156"/>
  <c r="B158"/>
  <c r="B160"/>
  <c r="B162"/>
  <c r="B34"/>
  <c r="D67"/>
  <c r="B67" s="1"/>
  <c r="E61"/>
  <c r="D61" s="1"/>
  <c r="B61" s="1"/>
  <c r="D106"/>
  <c r="B111"/>
  <c r="C106"/>
  <c r="E8"/>
  <c r="D8" s="1"/>
  <c r="F8"/>
  <c r="B20"/>
  <c r="B30"/>
  <c r="B63"/>
  <c r="B66"/>
  <c r="B68"/>
  <c r="D85"/>
  <c r="B85" s="1"/>
  <c r="G80"/>
  <c r="G6" s="1"/>
  <c r="D99"/>
  <c r="B99" s="1"/>
  <c r="I103"/>
  <c r="J97"/>
  <c r="I97" s="1"/>
  <c r="D108"/>
  <c r="B108" s="1"/>
  <c r="D117"/>
  <c r="B117" s="1"/>
  <c r="B124"/>
  <c r="B138"/>
  <c r="B144"/>
  <c r="I147"/>
  <c r="J142"/>
  <c r="I142" s="1"/>
  <c r="B152"/>
  <c r="B166"/>
  <c r="B168"/>
  <c r="B170"/>
  <c r="B172"/>
  <c r="D80" l="1"/>
  <c r="B147"/>
  <c r="B103"/>
  <c r="D10"/>
  <c r="B10" s="1"/>
  <c r="E6"/>
  <c r="D6" s="1"/>
  <c r="B106"/>
  <c r="B80"/>
  <c r="J6"/>
  <c r="I6" s="1"/>
  <c r="B26"/>
  <c r="C6"/>
  <c r="B8"/>
  <c r="B6" l="1"/>
</calcChain>
</file>

<file path=xl/sharedStrings.xml><?xml version="1.0" encoding="utf-8"?>
<sst xmlns="http://schemas.openxmlformats.org/spreadsheetml/2006/main" count="189" uniqueCount="189">
  <si>
    <t>全区合计</t>
  </si>
  <si>
    <t>全区设区市本级小计</t>
  </si>
  <si>
    <t>全区城区小计</t>
  </si>
  <si>
    <t>全区县(市)小计</t>
  </si>
  <si>
    <t>南宁市小计</t>
  </si>
  <si>
    <t>南宁市本级</t>
  </si>
  <si>
    <t>南宁市城区小计</t>
  </si>
  <si>
    <t>青秀区</t>
  </si>
  <si>
    <t>江南区</t>
  </si>
  <si>
    <t>良庆区</t>
  </si>
  <si>
    <t>邕宁区</t>
  </si>
  <si>
    <t>武鸣区</t>
  </si>
  <si>
    <t>南宁市县级小计</t>
  </si>
  <si>
    <t>柳州市小计</t>
  </si>
  <si>
    <t>柳州市本级</t>
  </si>
  <si>
    <t>柳州市城区小计</t>
  </si>
  <si>
    <t>城中区</t>
  </si>
  <si>
    <t>鱼峰区</t>
  </si>
  <si>
    <t>柳南区</t>
  </si>
  <si>
    <t>柳北区</t>
  </si>
  <si>
    <t>柳江区</t>
  </si>
  <si>
    <t>柳州市县级小计</t>
  </si>
  <si>
    <t>柳城县</t>
  </si>
  <si>
    <t>鹿寨县</t>
  </si>
  <si>
    <t>融安县</t>
  </si>
  <si>
    <t>融水县</t>
  </si>
  <si>
    <t>三江县</t>
  </si>
  <si>
    <t>桂林市小计</t>
  </si>
  <si>
    <t>桂林市本级</t>
  </si>
  <si>
    <t>桂林市城区小计</t>
  </si>
  <si>
    <t>秀峰区</t>
  </si>
  <si>
    <t>叠彩区</t>
  </si>
  <si>
    <t>雁山区</t>
  </si>
  <si>
    <t>象山区</t>
  </si>
  <si>
    <t>七星区</t>
  </si>
  <si>
    <t>临桂区</t>
  </si>
  <si>
    <t>桂林市县级小计</t>
  </si>
  <si>
    <t>阳朔县</t>
  </si>
  <si>
    <t>灵川县</t>
  </si>
  <si>
    <t>全州县</t>
  </si>
  <si>
    <t>兴安县</t>
  </si>
  <si>
    <t>永福县</t>
  </si>
  <si>
    <t>荔浦市</t>
  </si>
  <si>
    <t>平乐县</t>
  </si>
  <si>
    <t>恭城县</t>
  </si>
  <si>
    <t>灌阳县</t>
  </si>
  <si>
    <t>龙胜县</t>
  </si>
  <si>
    <t>资源县</t>
  </si>
  <si>
    <t>梧州市小计</t>
  </si>
  <si>
    <t>梧州市本级</t>
  </si>
  <si>
    <t>梧州市城区小计</t>
  </si>
  <si>
    <t>万秀区</t>
  </si>
  <si>
    <t>龙圩区</t>
  </si>
  <si>
    <t>长洲区</t>
  </si>
  <si>
    <t>梧州市县级小计</t>
  </si>
  <si>
    <t>苍梧县</t>
  </si>
  <si>
    <t xml:space="preserve">岑溪市 </t>
  </si>
  <si>
    <t xml:space="preserve">藤县 </t>
  </si>
  <si>
    <t>蒙山县</t>
  </si>
  <si>
    <t>北海市小计</t>
  </si>
  <si>
    <t>北海市本级</t>
  </si>
  <si>
    <t>北海市城区小计</t>
  </si>
  <si>
    <t>海城区</t>
  </si>
  <si>
    <t>银海区</t>
  </si>
  <si>
    <t>铁山港区</t>
  </si>
  <si>
    <t>北海市县级小计</t>
  </si>
  <si>
    <t>合浦县</t>
  </si>
  <si>
    <t>防城港市小计</t>
  </si>
  <si>
    <t>防城港市本级</t>
  </si>
  <si>
    <t>防城港市城区小计</t>
  </si>
  <si>
    <t>港口区</t>
  </si>
  <si>
    <t>防城区</t>
  </si>
  <si>
    <t>防城港市县级小计</t>
  </si>
  <si>
    <t>上思县</t>
  </si>
  <si>
    <t>东兴市</t>
  </si>
  <si>
    <t>钦州市小计</t>
  </si>
  <si>
    <t>钦州市本级</t>
  </si>
  <si>
    <t>钦州市城区小计</t>
  </si>
  <si>
    <t>钦州港区</t>
  </si>
  <si>
    <t>钦南区</t>
  </si>
  <si>
    <t>钦北区</t>
  </si>
  <si>
    <t>钦州市县级小计</t>
  </si>
  <si>
    <t>浦北县</t>
  </si>
  <si>
    <t>灵山县</t>
  </si>
  <si>
    <t>贵港市小计</t>
  </si>
  <si>
    <t>贵港市本级</t>
  </si>
  <si>
    <t>贵港市城区小计</t>
  </si>
  <si>
    <t>港北区</t>
  </si>
  <si>
    <t>港南区</t>
  </si>
  <si>
    <t>覃塘区</t>
  </si>
  <si>
    <t>贵港市县级小计</t>
  </si>
  <si>
    <t>平南县</t>
  </si>
  <si>
    <t>桂平市</t>
  </si>
  <si>
    <t>玉林市小计</t>
  </si>
  <si>
    <t>玉林市本级</t>
  </si>
  <si>
    <t>玉林市城区小计</t>
  </si>
  <si>
    <t>玉州区</t>
  </si>
  <si>
    <t>福绵区</t>
  </si>
  <si>
    <t>玉林市县级小计</t>
  </si>
  <si>
    <t xml:space="preserve">容县 </t>
  </si>
  <si>
    <t>博白县</t>
  </si>
  <si>
    <t>陆川县</t>
  </si>
  <si>
    <t>北流市</t>
  </si>
  <si>
    <t>兴业县</t>
  </si>
  <si>
    <t>贺州市小计</t>
  </si>
  <si>
    <t>贺州市本级</t>
  </si>
  <si>
    <t>贺州市城区小计</t>
  </si>
  <si>
    <t>八步区</t>
  </si>
  <si>
    <t>平桂区</t>
  </si>
  <si>
    <t>贺州市县级小计</t>
  </si>
  <si>
    <t>昭平县</t>
  </si>
  <si>
    <t>钟山县</t>
  </si>
  <si>
    <t>富川县</t>
  </si>
  <si>
    <t>百色市小计</t>
  </si>
  <si>
    <t>百色市本级</t>
  </si>
  <si>
    <t>百色市城区小计</t>
  </si>
  <si>
    <t>右江区</t>
  </si>
  <si>
    <t>田阳区</t>
  </si>
  <si>
    <t>百色市县级小计</t>
  </si>
  <si>
    <t>田东县</t>
  </si>
  <si>
    <t>平果市</t>
  </si>
  <si>
    <t>德保县</t>
  </si>
  <si>
    <t>靖西市</t>
  </si>
  <si>
    <t>那坡县</t>
  </si>
  <si>
    <t>凌云县</t>
  </si>
  <si>
    <t>乐业县</t>
  </si>
  <si>
    <t>田林县</t>
  </si>
  <si>
    <t>隆林县</t>
  </si>
  <si>
    <t>西林县</t>
  </si>
  <si>
    <t>河池市小计</t>
  </si>
  <si>
    <t>河池市本级</t>
  </si>
  <si>
    <t>河池市城区小计</t>
  </si>
  <si>
    <t>金城江区</t>
  </si>
  <si>
    <t>宜州区</t>
  </si>
  <si>
    <t>河池市县级小计</t>
  </si>
  <si>
    <t>罗城县</t>
  </si>
  <si>
    <t>环江县</t>
  </si>
  <si>
    <t>南丹县</t>
  </si>
  <si>
    <t>天峨县</t>
  </si>
  <si>
    <t>凤山县</t>
  </si>
  <si>
    <t>东兰县</t>
  </si>
  <si>
    <t>巴马县</t>
  </si>
  <si>
    <t>都安县</t>
  </si>
  <si>
    <t>大化县</t>
  </si>
  <si>
    <t>来宾市小计</t>
  </si>
  <si>
    <t>来宾市本级</t>
  </si>
  <si>
    <t>来宾市城区小计</t>
  </si>
  <si>
    <t>兴宾区</t>
  </si>
  <si>
    <t>来宾市县级小计</t>
  </si>
  <si>
    <t>象州县</t>
  </si>
  <si>
    <t>武宣县</t>
  </si>
  <si>
    <t>忻城县</t>
  </si>
  <si>
    <t>合山市</t>
  </si>
  <si>
    <t>崇左市小计</t>
  </si>
  <si>
    <t>崇左市本级</t>
  </si>
  <si>
    <t>崇左市城区小计</t>
  </si>
  <si>
    <t>江州区</t>
  </si>
  <si>
    <t>崇左市县级小计</t>
  </si>
  <si>
    <t>天等县</t>
  </si>
  <si>
    <t>大新县</t>
  </si>
  <si>
    <t>龙州县</t>
  </si>
  <si>
    <t>宁明县</t>
  </si>
  <si>
    <t>扶绥县</t>
  </si>
  <si>
    <t>凭祥市</t>
  </si>
  <si>
    <t>地区</t>
    <phoneticPr fontId="69" type="noConversion"/>
  </si>
  <si>
    <t>兴宁区</t>
    <phoneticPr fontId="69" type="noConversion"/>
  </si>
  <si>
    <t>西乡塘区</t>
    <phoneticPr fontId="69" type="noConversion"/>
  </si>
  <si>
    <t xml:space="preserve">横县 </t>
    <phoneticPr fontId="69" type="noConversion"/>
  </si>
  <si>
    <t>宾阳县</t>
    <phoneticPr fontId="69" type="noConversion"/>
  </si>
  <si>
    <t>上林县</t>
    <phoneticPr fontId="69" type="noConversion"/>
  </si>
  <si>
    <t>马山县</t>
    <phoneticPr fontId="69" type="noConversion"/>
  </si>
  <si>
    <t>隆安县</t>
    <phoneticPr fontId="69" type="noConversion"/>
  </si>
  <si>
    <t>金秀县</t>
    <phoneticPr fontId="69" type="noConversion"/>
  </si>
  <si>
    <t>附件2</t>
    <phoneticPr fontId="73" type="noConversion"/>
  </si>
  <si>
    <t>单位：万元</t>
    <phoneticPr fontId="73" type="noConversion"/>
  </si>
  <si>
    <t>自治区彩票公益金因素法分配补助市县资金合计</t>
    <phoneticPr fontId="73" type="noConversion"/>
  </si>
  <si>
    <t>养老服务项目</t>
    <phoneticPr fontId="75" type="noConversion"/>
  </si>
  <si>
    <t>小计</t>
    <phoneticPr fontId="75" type="noConversion"/>
  </si>
  <si>
    <t>其他社会福利事业项目</t>
    <phoneticPr fontId="75" type="noConversion"/>
  </si>
  <si>
    <t>2021年自治区本级福利彩票公益金分配表（因素法）</t>
    <phoneticPr fontId="69" type="noConversion"/>
  </si>
  <si>
    <t>其中：殡葬改革成效明显奖励</t>
    <phoneticPr fontId="69" type="noConversion"/>
  </si>
  <si>
    <t>小计</t>
    <phoneticPr fontId="75" type="noConversion"/>
  </si>
  <si>
    <t>孤残儿童
“明天计划”</t>
    <phoneticPr fontId="77" type="noConversion"/>
  </si>
  <si>
    <t>民办养老机构消防设施改造经费</t>
    <phoneticPr fontId="75" type="noConversion"/>
  </si>
  <si>
    <t>少数民族自治县县庆补助</t>
    <phoneticPr fontId="75" type="noConversion"/>
  </si>
  <si>
    <t>其他养老服务</t>
    <phoneticPr fontId="75" type="noConversion"/>
  </si>
  <si>
    <t>其他社会福利事业</t>
    <phoneticPr fontId="75" type="noConversion"/>
  </si>
  <si>
    <t>民办养老机构补贴</t>
    <phoneticPr fontId="75" type="noConversion"/>
  </si>
  <si>
    <t>市县即开型
彩票公益金</t>
    <phoneticPr fontId="75" type="noConversion"/>
  </si>
</sst>
</file>

<file path=xl/styles.xml><?xml version="1.0" encoding="utf-8"?>
<styleSheet xmlns="http://schemas.openxmlformats.org/spreadsheetml/2006/main">
  <numFmts count="32">
    <numFmt numFmtId="41" formatCode="_ * #,##0_ ;_ * \-#,##0_ ;_ * &quot;-&quot;_ ;_ @_ "/>
    <numFmt numFmtId="43" formatCode="_ * #,##0.00_ ;_ * \-#,##0.00_ ;_ * &quot;-&quot;??_ ;_ @_ "/>
    <numFmt numFmtId="176" formatCode="_-#,##0_-;\(#,##0\);_-\ \ &quot;-&quot;_-;_-@_-"/>
    <numFmt numFmtId="177" formatCode="_(&quot;$&quot;* #,##0_);_(&quot;$&quot;* \(#,##0\);_(&quot;$&quot;* &quot;-&quot;??_);_(@_)"/>
    <numFmt numFmtId="178" formatCode="mmm\ dd\,\ yy"/>
    <numFmt numFmtId="179" formatCode="mmm/yyyy;_-\ &quot;N/A&quot;_-;_-\ &quot;-&quot;_-"/>
    <numFmt numFmtId="180" formatCode="_(&quot;$&quot;* #,##0_);_(&quot;$&quot;* \(#,##0\);_(&quot;$&quot;* &quot;-&quot;_);_(@_)"/>
    <numFmt numFmtId="181" formatCode="&quot;\&quot;#,##0;[Red]&quot;\&quot;&quot;\&quot;&quot;\&quot;&quot;\&quot;&quot;\&quot;&quot;\&quot;&quot;\&quot;\-#,##0"/>
    <numFmt numFmtId="182" formatCode="#,##0.00&quot;¥&quot;;[Red]\-#,##0.00&quot;¥&quot;"/>
    <numFmt numFmtId="183" formatCode="_([$€-2]* #,##0.00_);_([$€-2]* \(#,##0.00\);_([$€-2]* &quot;-&quot;??_)"/>
    <numFmt numFmtId="184" formatCode="mmm/dd/yyyy;_-\ &quot;N/A&quot;_-;_-\ &quot;-&quot;_-"/>
    <numFmt numFmtId="185" formatCode="_(&quot;$&quot;* #,##0.0_);_(&quot;$&quot;* \(#,##0.0\);_(&quot;$&quot;* &quot;-&quot;??_);_(@_)"/>
    <numFmt numFmtId="186" formatCode="_-#,###,_-;\(#,###,\);_-\ \ &quot;-&quot;_-;_-@_-"/>
    <numFmt numFmtId="187" formatCode="_-* #,##0.00_-;\-* #,##0.00_-;_-* &quot;-&quot;??_-;_-@_-"/>
    <numFmt numFmtId="188" formatCode="mm/dd/yy_)"/>
    <numFmt numFmtId="189" formatCode="_(&quot;$&quot;* #,##0.00_);_(&quot;$&quot;* \(#,##0.00\);_(&quot;$&quot;* &quot;-&quot;??_);_(@_)"/>
    <numFmt numFmtId="190" formatCode="_-#,##0.00_-;\(#,##0.00\);_-\ \ &quot;-&quot;_-;_-@_-"/>
    <numFmt numFmtId="191" formatCode="_-#,##0%_-;\(#,##0%\);_-\ &quot;-&quot;_-"/>
    <numFmt numFmtId="192" formatCode="_-#,###.00,_-;\(#,###.00,\);_-\ \ &quot;-&quot;_-;_-@_-"/>
    <numFmt numFmtId="193" formatCode="#,##0.0"/>
    <numFmt numFmtId="194" formatCode="_-* #,##0&quot;¥&quot;_-;\-* #,##0&quot;¥&quot;_-;_-* &quot;-&quot;&quot;¥&quot;_-;_-@_-"/>
    <numFmt numFmtId="195" formatCode="#,##0.00&quot;¥&quot;;\-#,##0.00&quot;¥&quot;"/>
    <numFmt numFmtId="196" formatCode="_-#0&quot;.&quot;0,_-;\(#0&quot;.&quot;0,\);_-\ \ &quot;-&quot;_-;_-@_-"/>
    <numFmt numFmtId="197" formatCode="_-#0&quot;.&quot;0000_-;\(#0&quot;.&quot;0000\);_-\ \ &quot;-&quot;_-;_-@_-"/>
    <numFmt numFmtId="198" formatCode="0.0%"/>
    <numFmt numFmtId="199" formatCode="_-* #,##0_-;\-* #,##0_-;_-* &quot;-&quot;??_-;_-@_-"/>
    <numFmt numFmtId="200" formatCode="0.000%"/>
    <numFmt numFmtId="201" formatCode="&quot;$&quot;#,##0;\-&quot;$&quot;#,##0"/>
    <numFmt numFmtId="202" formatCode="#,##0\ &quot; &quot;;\(#,##0\)\ ;&quot;—&quot;&quot; &quot;&quot; &quot;&quot; &quot;&quot; &quot;"/>
    <numFmt numFmtId="203" formatCode="_-* #,##0.00&quot;¥&quot;_-;\-* #,##0.00&quot;¥&quot;_-;_-* &quot;-&quot;??&quot;¥&quot;_-;_-@_-"/>
    <numFmt numFmtId="204" formatCode="_-* #,##0_-;\-* #,##0_-;_-* &quot;-&quot;_-;_-@_-"/>
    <numFmt numFmtId="205" formatCode="0.00_);[Red]\(0.00\)"/>
  </numFmts>
  <fonts count="82">
    <font>
      <sz val="11"/>
      <color theme="1"/>
      <name val="宋体"/>
      <charset val="134"/>
      <scheme val="minor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color indexed="8"/>
      <name val="Arial"/>
      <family val="2"/>
    </font>
    <font>
      <sz val="11"/>
      <color indexed="17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42"/>
      <name val="宋体"/>
      <family val="3"/>
      <charset val="134"/>
    </font>
    <font>
      <u/>
      <sz val="12"/>
      <color indexed="36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sz val="10"/>
      <name val="Arial"/>
      <family val="2"/>
    </font>
    <font>
      <sz val="10"/>
      <color indexed="16"/>
      <name val="MS Serif"/>
      <family val="1"/>
    </font>
    <font>
      <sz val="10"/>
      <name val="MS Sans Serif"/>
      <family val="2"/>
    </font>
    <font>
      <i/>
      <sz val="12"/>
      <name val="Times New Roman"/>
      <family val="1"/>
    </font>
    <font>
      <sz val="10"/>
      <color indexed="8"/>
      <name val="MS Sans Serif"/>
      <family val="2"/>
    </font>
    <font>
      <b/>
      <sz val="12"/>
      <name val="Arial"/>
      <family val="2"/>
    </font>
    <font>
      <b/>
      <sz val="15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name val="Helv"/>
      <family val="2"/>
    </font>
    <font>
      <b/>
      <sz val="8"/>
      <color indexed="8"/>
      <name val="Helv"/>
      <family val="2"/>
    </font>
    <font>
      <b/>
      <sz val="11"/>
      <color indexed="56"/>
      <name val="宋体"/>
      <family val="3"/>
      <charset val="134"/>
    </font>
    <font>
      <sz val="8"/>
      <name val="Times New Roman"/>
      <family val="1"/>
    </font>
    <font>
      <sz val="10"/>
      <name val="Times New Roman"/>
      <family val="1"/>
    </font>
    <font>
      <sz val="11"/>
      <color indexed="10"/>
      <name val="宋体"/>
      <family val="3"/>
      <charset val="134"/>
    </font>
    <font>
      <sz val="10"/>
      <color indexed="17"/>
      <name val="宋体"/>
      <family val="3"/>
      <charset val="134"/>
    </font>
    <font>
      <sz val="11"/>
      <color indexed="42"/>
      <name val="宋体"/>
      <family val="3"/>
      <charset val="134"/>
    </font>
    <font>
      <sz val="12"/>
      <name val="???"/>
      <family val="2"/>
    </font>
    <font>
      <sz val="11"/>
      <color indexed="54"/>
      <name val="宋体"/>
      <family val="3"/>
      <charset val="134"/>
    </font>
    <font>
      <sz val="11"/>
      <name val="ＭＳ Ｐゴシック"/>
      <family val="2"/>
      <charset val="134"/>
    </font>
    <font>
      <sz val="12"/>
      <name val="Times New Roman"/>
      <family val="1"/>
    </font>
    <font>
      <i/>
      <sz val="11"/>
      <color indexed="23"/>
      <name val="宋体"/>
      <family val="3"/>
      <charset val="134"/>
    </font>
    <font>
      <u val="singleAccounting"/>
      <vertAlign val="subscript"/>
      <sz val="10"/>
      <name val="Times New Roman"/>
      <family val="1"/>
    </font>
    <font>
      <sz val="20"/>
      <name val="Letter Gothic (W1)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Times New Roman"/>
      <family val="1"/>
    </font>
    <font>
      <sz val="11"/>
      <color indexed="60"/>
      <name val="宋体"/>
      <family val="3"/>
      <charset val="134"/>
    </font>
    <font>
      <sz val="10"/>
      <name val="Courier"/>
      <family val="3"/>
    </font>
    <font>
      <b/>
      <sz val="18"/>
      <color indexed="49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0"/>
      <name val="Helv"/>
      <family val="2"/>
    </font>
    <font>
      <u/>
      <sz val="12"/>
      <color indexed="12"/>
      <name val="宋体"/>
      <family val="3"/>
      <charset val="134"/>
    </font>
    <font>
      <i/>
      <sz val="9"/>
      <name val="Times New Roman"/>
      <family val="1"/>
    </font>
    <font>
      <b/>
      <sz val="12"/>
      <name val="Helv"/>
      <family val="2"/>
    </font>
    <font>
      <b/>
      <sz val="15"/>
      <color indexed="49"/>
      <name val="宋体"/>
      <family val="3"/>
      <charset val="134"/>
    </font>
    <font>
      <b/>
      <sz val="11"/>
      <color indexed="49"/>
      <name val="宋体"/>
      <family val="3"/>
      <charset val="134"/>
    </font>
    <font>
      <sz val="18"/>
      <name val="Times New Roman"/>
      <family val="1"/>
    </font>
    <font>
      <b/>
      <sz val="13"/>
      <color indexed="49"/>
      <name val="宋体"/>
      <family val="3"/>
      <charset val="134"/>
    </font>
    <font>
      <sz val="10"/>
      <color indexed="20"/>
      <name val="宋体"/>
      <family val="3"/>
      <charset val="134"/>
    </font>
    <font>
      <b/>
      <sz val="12"/>
      <name val="MS Sans Serif"/>
      <family val="2"/>
    </font>
    <font>
      <b/>
      <sz val="11"/>
      <color indexed="63"/>
      <name val="宋体"/>
      <family val="3"/>
      <charset val="134"/>
    </font>
    <font>
      <sz val="7"/>
      <name val="Small Fonts"/>
      <family val="2"/>
    </font>
    <font>
      <b/>
      <sz val="10"/>
      <name val="MS Sans Serif"/>
      <family val="2"/>
    </font>
    <font>
      <sz val="10"/>
      <name val="MS Serif"/>
      <family val="1"/>
    </font>
    <font>
      <b/>
      <sz val="13"/>
      <color indexed="56"/>
      <name val="宋体"/>
      <family val="3"/>
      <charset val="134"/>
    </font>
    <font>
      <sz val="11"/>
      <color indexed="20"/>
      <name val="Tahoma"/>
      <family val="2"/>
      <charset val="134"/>
    </font>
    <font>
      <b/>
      <i/>
      <sz val="12"/>
      <name val="Times New Roman"/>
      <family val="1"/>
    </font>
    <font>
      <sz val="10"/>
      <name val="Tms Rmn"/>
      <family val="1"/>
    </font>
    <font>
      <b/>
      <sz val="14"/>
      <color indexed="9"/>
      <name val="Times New Roman"/>
      <family val="1"/>
    </font>
    <font>
      <sz val="12"/>
      <name val="MS Sans Serif"/>
      <family val="2"/>
    </font>
    <font>
      <b/>
      <sz val="18"/>
      <color indexed="62"/>
      <name val="宋体"/>
      <family val="3"/>
      <charset val="134"/>
    </font>
    <font>
      <b/>
      <sz val="13"/>
      <name val="Times New Roman"/>
      <family val="1"/>
    </font>
    <font>
      <sz val="11"/>
      <color indexed="62"/>
      <name val="宋体"/>
      <family val="3"/>
      <charset val="134"/>
    </font>
    <font>
      <sz val="11"/>
      <color indexed="17"/>
      <name val="Tahoma"/>
      <family val="2"/>
      <charset val="134"/>
    </font>
    <font>
      <sz val="12"/>
      <name val="바탕체"/>
      <family val="3"/>
      <charset val="134"/>
    </font>
    <font>
      <sz val="11"/>
      <name val="蹈框"/>
      <charset val="134"/>
    </font>
    <font>
      <sz val="9"/>
      <name val="宋体"/>
      <family val="3"/>
      <charset val="134"/>
    </font>
    <font>
      <sz val="22"/>
      <name val="方正小标宋简体"/>
      <family val="3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16"/>
      <name val="黑体"/>
      <family val="3"/>
      <charset val="134"/>
    </font>
    <font>
      <sz val="9"/>
      <name val="宋体"/>
      <family val="3"/>
      <charset val="134"/>
    </font>
    <font>
      <sz val="11"/>
      <name val="仿宋_GB2312"/>
      <family val="3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  <scheme val="major"/>
    </font>
    <font>
      <sz val="22"/>
      <name val="宋体"/>
      <family val="3"/>
      <charset val="134"/>
    </font>
  </fonts>
  <fills count="32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85">
    <xf numFmtId="0" fontId="0" fillId="0" borderId="0">
      <alignment vertical="center"/>
    </xf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9" fillId="0" borderId="0"/>
    <xf numFmtId="49" fontId="25" fillId="0" borderId="0" applyProtection="0">
      <alignment horizontal="left"/>
    </xf>
    <xf numFmtId="0" fontId="13" fillId="0" borderId="0">
      <protection locked="0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/>
    <xf numFmtId="0" fontId="13" fillId="0" borderId="0"/>
    <xf numFmtId="0" fontId="32" fillId="0" borderId="0"/>
    <xf numFmtId="0" fontId="13" fillId="0" borderId="0">
      <protection locked="0"/>
    </xf>
    <xf numFmtId="0" fontId="1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6" fontId="25" fillId="0" borderId="0" applyFill="0" applyBorder="0" applyProtection="0">
      <alignment horizontal="right"/>
    </xf>
    <xf numFmtId="190" fontId="25" fillId="0" borderId="0" applyFill="0" applyBorder="0" applyProtection="0">
      <alignment horizontal="right"/>
    </xf>
    <xf numFmtId="184" fontId="34" fillId="0" borderId="0" applyFill="0" applyBorder="0" applyProtection="0">
      <alignment horizontal="center"/>
    </xf>
    <xf numFmtId="179" fontId="34" fillId="0" borderId="0" applyFill="0" applyBorder="0" applyProtection="0">
      <alignment horizontal="center"/>
    </xf>
    <xf numFmtId="191" fontId="45" fillId="0" borderId="0" applyFill="0" applyBorder="0" applyProtection="0">
      <alignment horizontal="right"/>
    </xf>
    <xf numFmtId="186" fontId="25" fillId="0" borderId="0" applyFill="0" applyBorder="0" applyProtection="0">
      <alignment horizontal="right"/>
    </xf>
    <xf numFmtId="192" fontId="25" fillId="0" borderId="0" applyFill="0" applyBorder="0" applyProtection="0">
      <alignment horizontal="right"/>
    </xf>
    <xf numFmtId="196" fontId="25" fillId="0" borderId="0" applyFill="0" applyBorder="0" applyProtection="0">
      <alignment horizontal="right"/>
    </xf>
    <xf numFmtId="197" fontId="25" fillId="0" borderId="0" applyFill="0" applyBorder="0" applyProtection="0">
      <alignment horizontal="right"/>
    </xf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" fillId="0" borderId="0"/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4" fillId="0" borderId="0">
      <alignment horizontal="center" wrapText="1"/>
      <protection locked="0"/>
    </xf>
    <xf numFmtId="199" fontId="32" fillId="0" borderId="0" applyFill="0" applyBorder="0" applyAlignment="0"/>
    <xf numFmtId="0" fontId="43" fillId="0" borderId="0"/>
    <xf numFmtId="0" fontId="16" fillId="0" borderId="0" applyFill="0" applyBorder="0">
      <alignment horizontal="right"/>
    </xf>
    <xf numFmtId="0" fontId="32" fillId="0" borderId="0" applyFill="0" applyBorder="0">
      <alignment horizontal="right"/>
    </xf>
    <xf numFmtId="0" fontId="36" fillId="0" borderId="1">
      <alignment horizontal="center"/>
    </xf>
    <xf numFmtId="181" fontId="13" fillId="0" borderId="0"/>
    <xf numFmtId="181" fontId="13" fillId="0" borderId="0"/>
    <xf numFmtId="181" fontId="13" fillId="0" borderId="0"/>
    <xf numFmtId="181" fontId="13" fillId="0" borderId="0"/>
    <xf numFmtId="181" fontId="13" fillId="0" borderId="0"/>
    <xf numFmtId="181" fontId="13" fillId="0" borderId="0"/>
    <xf numFmtId="181" fontId="13" fillId="0" borderId="0"/>
    <xf numFmtId="181" fontId="13" fillId="0" borderId="0"/>
    <xf numFmtId="41" fontId="13" fillId="0" borderId="0" applyFont="0" applyFill="0" applyBorder="0" applyAlignment="0" applyProtection="0"/>
    <xf numFmtId="187" fontId="25" fillId="0" borderId="0" applyFont="0" applyFill="0" applyBorder="0" applyAlignment="0" applyProtection="0"/>
    <xf numFmtId="193" fontId="25" fillId="0" borderId="0"/>
    <xf numFmtId="0" fontId="56" fillId="0" borderId="0" applyNumberFormat="0" applyAlignment="0">
      <alignment horizontal="left"/>
    </xf>
    <xf numFmtId="0" fontId="40" fillId="0" borderId="0" applyNumberFormat="0" applyAlignment="0"/>
    <xf numFmtId="180" fontId="35" fillId="0" borderId="0" applyFont="0" applyFill="0" applyBorder="0" applyAlignment="0" applyProtection="0"/>
    <xf numFmtId="189" fontId="35" fillId="0" borderId="0" applyFont="0" applyFill="0" applyBorder="0" applyAlignment="0" applyProtection="0"/>
    <xf numFmtId="15" fontId="15" fillId="0" borderId="0"/>
    <xf numFmtId="0" fontId="14" fillId="0" borderId="0" applyNumberFormat="0" applyAlignment="0">
      <alignment horizontal="left"/>
    </xf>
    <xf numFmtId="0" fontId="37" fillId="23" borderId="2"/>
    <xf numFmtId="183" fontId="25" fillId="0" borderId="0" applyFont="0" applyFill="0" applyBorder="0" applyAlignment="0" applyProtection="0"/>
    <xf numFmtId="0" fontId="13" fillId="0" borderId="0">
      <protection locked="0"/>
    </xf>
    <xf numFmtId="202" fontId="38" fillId="0" borderId="0">
      <alignment horizontal="right"/>
    </xf>
    <xf numFmtId="0" fontId="3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38" fontId="37" fillId="13" borderId="0" applyNumberFormat="0" applyBorder="0" applyAlignment="0" applyProtection="0"/>
    <xf numFmtId="0" fontId="46" fillId="0" borderId="0">
      <alignment horizontal="left"/>
    </xf>
    <xf numFmtId="0" fontId="18" fillId="0" borderId="3" applyNumberFormat="0" applyAlignment="0" applyProtection="0">
      <alignment horizontal="left" vertical="center"/>
    </xf>
    <xf numFmtId="0" fontId="18" fillId="0" borderId="4">
      <alignment horizontal="left" vertical="center"/>
    </xf>
    <xf numFmtId="10" fontId="37" fillId="4" borderId="2" applyNumberFormat="0" applyBorder="0" applyAlignment="0" applyProtection="0"/>
    <xf numFmtId="195" fontId="2" fillId="24" borderId="0"/>
    <xf numFmtId="195" fontId="2" fillId="24" borderId="0"/>
    <xf numFmtId="0" fontId="16" fillId="2" borderId="0" applyNumberFormat="0" applyFont="0" applyBorder="0" applyAlignment="0" applyProtection="0">
      <alignment horizontal="right"/>
    </xf>
    <xf numFmtId="38" fontId="49" fillId="0" borderId="0"/>
    <xf numFmtId="38" fontId="64" fillId="0" borderId="0"/>
    <xf numFmtId="38" fontId="59" fillId="0" borderId="0"/>
    <xf numFmtId="38" fontId="16" fillId="0" borderId="0"/>
    <xf numFmtId="0" fontId="38" fillId="0" borderId="0"/>
    <xf numFmtId="0" fontId="38" fillId="0" borderId="0"/>
    <xf numFmtId="0" fontId="32" fillId="0" borderId="0" applyFont="0" applyFill="0">
      <alignment horizontal="fill"/>
    </xf>
    <xf numFmtId="195" fontId="2" fillId="25" borderId="0"/>
    <xf numFmtId="195" fontId="2" fillId="25" borderId="0"/>
    <xf numFmtId="203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0" fontId="21" fillId="0" borderId="5"/>
    <xf numFmtId="194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0" fontId="25" fillId="0" borderId="0"/>
    <xf numFmtId="37" fontId="54" fillId="0" borderId="0"/>
    <xf numFmtId="39" fontId="2" fillId="0" borderId="0"/>
    <xf numFmtId="39" fontId="2" fillId="0" borderId="0"/>
    <xf numFmtId="0" fontId="25" fillId="0" borderId="0"/>
    <xf numFmtId="0" fontId="17" fillId="0" borderId="0"/>
    <xf numFmtId="187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14" fontId="24" fillId="0" borderId="0">
      <alignment horizontal="center" wrapText="1"/>
      <protection locked="0"/>
    </xf>
    <xf numFmtId="10" fontId="13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37" fillId="13" borderId="2"/>
    <xf numFmtId="201" fontId="60" fillId="0" borderId="0"/>
    <xf numFmtId="0" fontId="15" fillId="0" borderId="0" applyNumberFormat="0" applyFont="0" applyFill="0" applyBorder="0" applyAlignment="0" applyProtection="0">
      <alignment horizontal="left"/>
    </xf>
    <xf numFmtId="182" fontId="2" fillId="0" borderId="0" applyNumberFormat="0" applyFill="0" applyBorder="0" applyAlignment="0" applyProtection="0">
      <alignment horizontal="left"/>
    </xf>
    <xf numFmtId="182" fontId="2" fillId="0" borderId="0" applyNumberFormat="0" applyFill="0" applyBorder="0" applyAlignment="0" applyProtection="0">
      <alignment horizontal="left"/>
    </xf>
    <xf numFmtId="0" fontId="61" fillId="26" borderId="0" applyNumberFormat="0"/>
    <xf numFmtId="0" fontId="52" fillId="0" borderId="2">
      <alignment horizontal="center"/>
    </xf>
    <xf numFmtId="0" fontId="52" fillId="0" borderId="0">
      <alignment horizontal="center" vertical="center"/>
    </xf>
    <xf numFmtId="0" fontId="62" fillId="0" borderId="0" applyNumberFormat="0" applyFill="0">
      <alignment horizontal="left" vertical="center"/>
    </xf>
    <xf numFmtId="0" fontId="21" fillId="0" borderId="0"/>
    <xf numFmtId="40" fontId="22" fillId="0" borderId="0" applyBorder="0">
      <alignment horizontal="right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8" fillId="0" borderId="0" applyFont="0" applyFill="0" applyBorder="0" applyAlignment="0" applyProtection="0">
      <alignment vertical="center"/>
    </xf>
    <xf numFmtId="9" fontId="78" fillId="0" borderId="0" applyFon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47" fillId="0" borderId="7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7" fillId="0" borderId="8" applyNumberFormat="0" applyFill="0" applyAlignment="0" applyProtection="0">
      <alignment vertical="center"/>
    </xf>
    <xf numFmtId="0" fontId="50" fillId="0" borderId="8" applyNumberFormat="0" applyFill="0" applyAlignment="0" applyProtection="0">
      <alignment vertical="center"/>
    </xf>
    <xf numFmtId="0" fontId="57" fillId="0" borderId="8" applyNumberFormat="0" applyFill="0" applyAlignment="0" applyProtection="0">
      <alignment vertical="center"/>
    </xf>
    <xf numFmtId="0" fontId="57" fillId="0" borderId="8" applyNumberFormat="0" applyFill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3" fillId="0" borderId="10" applyNumberFormat="0" applyFill="0" applyAlignment="0" applyProtection="0">
      <alignment vertical="center"/>
    </xf>
    <xf numFmtId="0" fontId="3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1" fillId="5" borderId="0" applyNumberFormat="0" applyBorder="0" applyAlignment="0" applyProtection="0">
      <alignment vertical="center"/>
    </xf>
    <xf numFmtId="0" fontId="51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>
      <alignment vertical="center"/>
    </xf>
    <xf numFmtId="0" fontId="78" fillId="0" borderId="0">
      <alignment vertical="center"/>
    </xf>
    <xf numFmtId="0" fontId="2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2" fillId="0" borderId="0">
      <alignment vertical="center"/>
    </xf>
    <xf numFmtId="0" fontId="2" fillId="0" borderId="0"/>
    <xf numFmtId="0" fontId="6" fillId="0" borderId="0"/>
    <xf numFmtId="0" fontId="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2" fillId="0" borderId="0"/>
    <xf numFmtId="0" fontId="6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8" fillId="0" borderId="0"/>
    <xf numFmtId="0" fontId="78" fillId="0" borderId="0">
      <alignment vertical="center"/>
    </xf>
    <xf numFmtId="0" fontId="78" fillId="0" borderId="0"/>
    <xf numFmtId="0" fontId="2" fillId="0" borderId="0"/>
    <xf numFmtId="0" fontId="78" fillId="0" borderId="0">
      <alignment vertical="center"/>
    </xf>
    <xf numFmtId="0" fontId="2" fillId="0" borderId="0"/>
    <xf numFmtId="0" fontId="78" fillId="0" borderId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/>
    <xf numFmtId="0" fontId="1" fillId="0" borderId="0" applyFill="0" applyBorder="0" applyAlignment="0"/>
    <xf numFmtId="0" fontId="1" fillId="0" borderId="0" applyFill="0" applyBorder="0" applyAlignment="0"/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5" fillId="0" borderId="11" applyNumberFormat="0" applyFill="0" applyAlignment="0" applyProtection="0">
      <alignment vertical="center"/>
    </xf>
    <xf numFmtId="0" fontId="5" fillId="0" borderId="12" applyNumberFormat="0" applyFill="0" applyAlignment="0" applyProtection="0">
      <alignment vertical="center"/>
    </xf>
    <xf numFmtId="0" fontId="5" fillId="0" borderId="12" applyNumberFormat="0" applyFill="0" applyAlignment="0" applyProtection="0">
      <alignment vertical="center"/>
    </xf>
    <xf numFmtId="0" fontId="5" fillId="0" borderId="11" applyNumberFormat="0" applyFill="0" applyAlignment="0" applyProtection="0">
      <alignment vertical="center"/>
    </xf>
    <xf numFmtId="0" fontId="5" fillId="0" borderId="11" applyNumberFormat="0" applyFill="0" applyAlignment="0" applyProtection="0">
      <alignment vertical="center"/>
    </xf>
    <xf numFmtId="0" fontId="5" fillId="0" borderId="12" applyNumberFormat="0" applyFill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4" fillId="13" borderId="13" applyNumberFormat="0" applyAlignment="0" applyProtection="0">
      <alignment vertical="center"/>
    </xf>
    <xf numFmtId="0" fontId="4" fillId="4" borderId="13" applyNumberFormat="0" applyAlignment="0" applyProtection="0">
      <alignment vertical="center"/>
    </xf>
    <xf numFmtId="0" fontId="4" fillId="4" borderId="13" applyNumberFormat="0" applyAlignment="0" applyProtection="0">
      <alignment vertical="center"/>
    </xf>
    <xf numFmtId="0" fontId="4" fillId="13" borderId="13" applyNumberFormat="0" applyAlignment="0" applyProtection="0">
      <alignment vertical="center"/>
    </xf>
    <xf numFmtId="0" fontId="4" fillId="13" borderId="13" applyNumberFormat="0" applyAlignment="0" applyProtection="0">
      <alignment vertical="center"/>
    </xf>
    <xf numFmtId="0" fontId="4" fillId="4" borderId="13" applyNumberFormat="0" applyAlignment="0" applyProtection="0">
      <alignment vertical="center"/>
    </xf>
    <xf numFmtId="0" fontId="78" fillId="4" borderId="13" applyNumberFormat="0" applyAlignment="0" applyProtection="0">
      <alignment vertical="center"/>
    </xf>
    <xf numFmtId="0" fontId="42" fillId="27" borderId="14" applyNumberFormat="0" applyAlignment="0" applyProtection="0">
      <alignment vertical="center"/>
    </xf>
    <xf numFmtId="0" fontId="9" fillId="27" borderId="15" applyNumberFormat="0" applyAlignment="0" applyProtection="0">
      <alignment vertical="center"/>
    </xf>
    <xf numFmtId="0" fontId="42" fillId="27" borderId="14" applyNumberFormat="0" applyAlignment="0" applyProtection="0">
      <alignment vertical="center"/>
    </xf>
    <xf numFmtId="0" fontId="42" fillId="27" borderId="14" applyNumberFormat="0" applyAlignment="0" applyProtection="0">
      <alignment vertical="center"/>
    </xf>
    <xf numFmtId="0" fontId="9" fillId="27" borderId="14" applyNumberFormat="0" applyAlignment="0" applyProtection="0">
      <alignment vertical="center"/>
    </xf>
    <xf numFmtId="0" fontId="78" fillId="27" borderId="15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78" fillId="0" borderId="16" applyNumberFormat="0" applyFill="0" applyAlignment="0" applyProtection="0">
      <alignment vertical="center"/>
    </xf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0" fontId="25" fillId="0" borderId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1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68" fillId="0" borderId="0"/>
    <xf numFmtId="0" fontId="11" fillId="2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78" fillId="2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78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53" fillId="13" borderId="17" applyNumberFormat="0" applyAlignment="0" applyProtection="0">
      <alignment vertical="center"/>
    </xf>
    <xf numFmtId="0" fontId="5" fillId="4" borderId="18" applyNumberFormat="0" applyAlignment="0" applyProtection="0">
      <alignment vertical="center"/>
    </xf>
    <xf numFmtId="0" fontId="5" fillId="4" borderId="18" applyNumberFormat="0" applyAlignment="0" applyProtection="0">
      <alignment vertical="center"/>
    </xf>
    <xf numFmtId="0" fontId="78" fillId="13" borderId="17" applyNumberFormat="0" applyAlignment="0" applyProtection="0">
      <alignment vertical="center"/>
    </xf>
    <xf numFmtId="0" fontId="78" fillId="13" borderId="17" applyNumberFormat="0" applyAlignment="0" applyProtection="0">
      <alignment vertical="center"/>
    </xf>
    <xf numFmtId="0" fontId="53" fillId="4" borderId="17" applyNumberFormat="0" applyAlignment="0" applyProtection="0">
      <alignment vertical="center"/>
    </xf>
    <xf numFmtId="0" fontId="78" fillId="4" borderId="18" applyNumberFormat="0" applyAlignment="0" applyProtection="0">
      <alignment vertical="center"/>
    </xf>
    <xf numFmtId="0" fontId="65" fillId="7" borderId="13" applyNumberFormat="0" applyAlignment="0" applyProtection="0">
      <alignment vertical="center"/>
    </xf>
    <xf numFmtId="0" fontId="30" fillId="7" borderId="13" applyNumberFormat="0" applyAlignment="0" applyProtection="0">
      <alignment vertical="center"/>
    </xf>
    <xf numFmtId="0" fontId="78" fillId="7" borderId="13" applyNumberFormat="0" applyAlignment="0" applyProtection="0">
      <alignment vertical="center"/>
    </xf>
    <xf numFmtId="0" fontId="78" fillId="7" borderId="13" applyNumberFormat="0" applyAlignment="0" applyProtection="0">
      <alignment vertical="center"/>
    </xf>
    <xf numFmtId="0" fontId="65" fillId="7" borderId="13" applyNumberFormat="0" applyAlignment="0" applyProtection="0">
      <alignment vertical="center"/>
    </xf>
    <xf numFmtId="0" fontId="78" fillId="7" borderId="13" applyNumberFormat="0" applyAlignment="0" applyProtection="0">
      <alignment vertical="center"/>
    </xf>
    <xf numFmtId="0" fontId="2" fillId="0" borderId="0"/>
    <xf numFmtId="0" fontId="1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3" fillId="0" borderId="0"/>
    <xf numFmtId="0" fontId="32" fillId="0" borderId="0"/>
    <xf numFmtId="0" fontId="13" fillId="0" borderId="0"/>
    <xf numFmtId="0" fontId="2" fillId="9" borderId="19" applyNumberFormat="0" applyFont="0" applyAlignment="0" applyProtection="0">
      <alignment vertical="center"/>
    </xf>
    <xf numFmtId="0" fontId="2" fillId="9" borderId="19" applyNumberFormat="0" applyFont="0" applyAlignment="0" applyProtection="0">
      <alignment vertical="center"/>
    </xf>
    <xf numFmtId="0" fontId="1" fillId="9" borderId="19" applyNumberFormat="0" applyFont="0" applyAlignment="0" applyProtection="0">
      <alignment vertical="center"/>
    </xf>
    <xf numFmtId="0" fontId="1" fillId="9" borderId="19" applyNumberFormat="0" applyFont="0" applyAlignment="0" applyProtection="0">
      <alignment vertical="center"/>
    </xf>
    <xf numFmtId="0" fontId="2" fillId="9" borderId="19" applyNumberFormat="0" applyFont="0" applyAlignment="0" applyProtection="0">
      <alignment vertical="center"/>
    </xf>
    <xf numFmtId="0" fontId="2" fillId="9" borderId="19" applyNumberFormat="0" applyFont="0" applyAlignment="0" applyProtection="0">
      <alignment vertical="center"/>
    </xf>
    <xf numFmtId="0" fontId="2" fillId="9" borderId="19" applyNumberFormat="0" applyFont="0" applyAlignment="0" applyProtection="0">
      <alignment vertical="center"/>
    </xf>
    <xf numFmtId="0" fontId="3" fillId="9" borderId="19" applyNumberFormat="0" applyFont="0" applyAlignment="0" applyProtection="0">
      <alignment vertical="center"/>
    </xf>
    <xf numFmtId="187" fontId="13" fillId="0" borderId="2" applyNumberFormat="0"/>
    <xf numFmtId="38" fontId="31" fillId="0" borderId="0" applyFont="0" applyFill="0" applyBorder="0" applyAlignment="0" applyProtection="0"/>
    <xf numFmtId="4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67" fillId="0" borderId="0"/>
  </cellStyleXfs>
  <cellXfs count="41">
    <xf numFmtId="0" fontId="0" fillId="0" borderId="0" xfId="0">
      <alignment vertical="center"/>
    </xf>
    <xf numFmtId="205" fontId="80" fillId="0" borderId="0" xfId="362" applyNumberFormat="1" applyFont="1" applyFill="1" applyBorder="1" applyAlignment="1">
      <alignment horizontal="center" vertical="center" wrapText="1"/>
    </xf>
    <xf numFmtId="205" fontId="80" fillId="0" borderId="0" xfId="362" applyNumberFormat="1" applyFont="1" applyFill="1" applyAlignment="1">
      <alignment horizontal="center" vertical="center" wrapText="1"/>
    </xf>
    <xf numFmtId="0" fontId="72" fillId="0" borderId="0" xfId="362" applyNumberFormat="1" applyFont="1" applyFill="1" applyAlignment="1">
      <alignment horizontal="center" vertical="center" wrapText="1"/>
    </xf>
    <xf numFmtId="0" fontId="71" fillId="0" borderId="0" xfId="362" applyNumberFormat="1" applyFont="1" applyFill="1" applyAlignment="1">
      <alignment horizontal="left" vertical="center" wrapText="1"/>
    </xf>
    <xf numFmtId="0" fontId="71" fillId="0" borderId="0" xfId="362" applyNumberFormat="1" applyFont="1" applyFill="1" applyAlignment="1">
      <alignment horizontal="center" vertical="center" wrapText="1"/>
    </xf>
    <xf numFmtId="0" fontId="72" fillId="0" borderId="0" xfId="362" applyNumberFormat="1" applyFont="1" applyFill="1" applyBorder="1" applyAlignment="1">
      <alignment horizontal="left" vertical="center" wrapText="1"/>
    </xf>
    <xf numFmtId="205" fontId="72" fillId="0" borderId="0" xfId="362" applyNumberFormat="1" applyFont="1" applyFill="1" applyBorder="1" applyAlignment="1">
      <alignment horizontal="center" vertical="center" wrapText="1"/>
    </xf>
    <xf numFmtId="0" fontId="74" fillId="0" borderId="0" xfId="362" applyNumberFormat="1" applyFont="1" applyFill="1" applyBorder="1" applyAlignment="1">
      <alignment horizontal="left" vertical="center" wrapText="1"/>
    </xf>
    <xf numFmtId="0" fontId="76" fillId="0" borderId="0" xfId="362" applyNumberFormat="1" applyFont="1" applyFill="1" applyAlignment="1">
      <alignment horizontal="center" vertical="center" wrapText="1"/>
    </xf>
    <xf numFmtId="0" fontId="81" fillId="0" borderId="20" xfId="362" applyNumberFormat="1" applyFont="1" applyFill="1" applyBorder="1" applyAlignment="1">
      <alignment horizontal="center" vertical="center" wrapText="1"/>
    </xf>
    <xf numFmtId="0" fontId="76" fillId="0" borderId="0" xfId="0" applyFont="1" applyFill="1" applyAlignment="1">
      <alignment vertical="center"/>
    </xf>
    <xf numFmtId="0" fontId="79" fillId="0" borderId="0" xfId="0" applyFont="1" applyFill="1" applyAlignment="1">
      <alignment vertical="center"/>
    </xf>
    <xf numFmtId="0" fontId="72" fillId="0" borderId="20" xfId="362" applyNumberFormat="1" applyFont="1" applyFill="1" applyBorder="1" applyAlignment="1">
      <alignment horizontal="center" vertical="center" wrapText="1"/>
    </xf>
    <xf numFmtId="205" fontId="71" fillId="0" borderId="2" xfId="362" applyNumberFormat="1" applyFont="1" applyFill="1" applyBorder="1" applyAlignment="1" applyProtection="1">
      <alignment horizontal="center" vertical="center" wrapText="1"/>
      <protection locked="0"/>
    </xf>
    <xf numFmtId="0" fontId="71" fillId="0" borderId="2" xfId="0" applyFont="1" applyFill="1" applyBorder="1" applyAlignment="1">
      <alignment horizontal="center" vertical="center" wrapText="1"/>
    </xf>
    <xf numFmtId="205" fontId="71" fillId="0" borderId="21" xfId="362" applyNumberFormat="1" applyFont="1" applyFill="1" applyBorder="1" applyAlignment="1" applyProtection="1">
      <alignment horizontal="center" vertical="center" wrapText="1"/>
      <protection locked="0"/>
    </xf>
    <xf numFmtId="205" fontId="71" fillId="0" borderId="21" xfId="0" applyNumberFormat="1" applyFont="1" applyFill="1" applyBorder="1" applyAlignment="1">
      <alignment horizontal="center" vertical="center" wrapText="1"/>
    </xf>
    <xf numFmtId="205" fontId="71" fillId="0" borderId="0" xfId="362" applyNumberFormat="1" applyFont="1" applyFill="1" applyAlignment="1">
      <alignment horizontal="left" vertical="center" wrapText="1"/>
    </xf>
    <xf numFmtId="0" fontId="72" fillId="0" borderId="2" xfId="0" applyFont="1" applyFill="1" applyBorder="1" applyAlignment="1">
      <alignment horizontal="center" vertical="center"/>
    </xf>
    <xf numFmtId="0" fontId="72" fillId="0" borderId="2" xfId="362" applyNumberFormat="1" applyFont="1" applyFill="1" applyBorder="1" applyAlignment="1">
      <alignment horizontal="center" vertical="center" wrapText="1"/>
    </xf>
    <xf numFmtId="0" fontId="71" fillId="0" borderId="2" xfId="410" applyNumberFormat="1" applyFont="1" applyFill="1" applyBorder="1" applyAlignment="1" applyProtection="1">
      <alignment vertical="center" wrapText="1"/>
      <protection locked="0"/>
    </xf>
    <xf numFmtId="205" fontId="71" fillId="0" borderId="2" xfId="410" applyNumberFormat="1" applyFont="1" applyFill="1" applyBorder="1" applyAlignment="1" applyProtection="1">
      <alignment horizontal="center" vertical="center" wrapText="1"/>
      <protection locked="0"/>
    </xf>
    <xf numFmtId="0" fontId="71" fillId="0" borderId="2" xfId="410" applyNumberFormat="1" applyFont="1" applyFill="1" applyBorder="1" applyAlignment="1" applyProtection="1">
      <alignment horizontal="center" vertical="center" wrapText="1"/>
      <protection locked="0"/>
    </xf>
    <xf numFmtId="205" fontId="71" fillId="0" borderId="2" xfId="0" applyNumberFormat="1" applyFont="1" applyFill="1" applyBorder="1" applyAlignment="1">
      <alignment horizontal="center" vertical="center"/>
    </xf>
    <xf numFmtId="205" fontId="72" fillId="0" borderId="2" xfId="410" applyNumberFormat="1" applyFont="1" applyFill="1" applyBorder="1" applyAlignment="1" applyProtection="1">
      <alignment horizontal="center" vertical="center" wrapText="1"/>
      <protection locked="0"/>
    </xf>
    <xf numFmtId="205" fontId="72" fillId="0" borderId="2" xfId="0" applyNumberFormat="1" applyFont="1" applyFill="1" applyBorder="1" applyAlignment="1">
      <alignment horizontal="center" vertical="center"/>
    </xf>
    <xf numFmtId="0" fontId="72" fillId="0" borderId="2" xfId="410" applyNumberFormat="1" applyFont="1" applyFill="1" applyBorder="1" applyAlignment="1" applyProtection="1">
      <alignment horizontal="center" vertical="center" wrapText="1"/>
      <protection locked="0"/>
    </xf>
    <xf numFmtId="0" fontId="72" fillId="0" borderId="2" xfId="410" applyNumberFormat="1" applyFont="1" applyFill="1" applyBorder="1" applyAlignment="1" applyProtection="1">
      <alignment vertical="center" wrapText="1"/>
      <protection locked="0"/>
    </xf>
    <xf numFmtId="0" fontId="72" fillId="0" borderId="2" xfId="0" applyFont="1" applyFill="1" applyBorder="1" applyAlignment="1">
      <alignment vertical="center"/>
    </xf>
    <xf numFmtId="205" fontId="72" fillId="0" borderId="2" xfId="362" applyNumberFormat="1" applyFont="1" applyFill="1" applyBorder="1" applyAlignment="1">
      <alignment horizontal="center" vertical="center" wrapText="1"/>
    </xf>
    <xf numFmtId="0" fontId="71" fillId="0" borderId="2" xfId="362" applyNumberFormat="1" applyFont="1" applyFill="1" applyBorder="1" applyAlignment="1" applyProtection="1">
      <alignment horizontal="center" vertical="center" wrapText="1"/>
      <protection locked="0"/>
    </xf>
    <xf numFmtId="0" fontId="71" fillId="0" borderId="1" xfId="362" applyNumberFormat="1" applyFont="1" applyFill="1" applyBorder="1" applyAlignment="1" applyProtection="1">
      <alignment horizontal="center" vertical="center" wrapText="1"/>
      <protection locked="0"/>
    </xf>
    <xf numFmtId="0" fontId="71" fillId="0" borderId="21" xfId="362" applyNumberFormat="1" applyFont="1" applyFill="1" applyBorder="1" applyAlignment="1" applyProtection="1">
      <alignment horizontal="center" vertical="center" wrapText="1"/>
      <protection locked="0"/>
    </xf>
    <xf numFmtId="0" fontId="71" fillId="0" borderId="22" xfId="362" applyNumberFormat="1" applyFont="1" applyFill="1" applyBorder="1" applyAlignment="1">
      <alignment horizontal="center" vertical="center" wrapText="1"/>
    </xf>
    <xf numFmtId="0" fontId="71" fillId="0" borderId="4" xfId="362" applyNumberFormat="1" applyFont="1" applyFill="1" applyBorder="1" applyAlignment="1">
      <alignment horizontal="center" vertical="center" wrapText="1"/>
    </xf>
    <xf numFmtId="0" fontId="71" fillId="0" borderId="23" xfId="362" applyNumberFormat="1" applyFont="1" applyFill="1" applyBorder="1" applyAlignment="1">
      <alignment horizontal="center" vertical="center" wrapText="1"/>
    </xf>
    <xf numFmtId="0" fontId="70" fillId="0" borderId="0" xfId="362" applyNumberFormat="1" applyFont="1" applyFill="1" applyBorder="1" applyAlignment="1">
      <alignment horizontal="center" vertical="center" wrapText="1"/>
    </xf>
    <xf numFmtId="0" fontId="71" fillId="0" borderId="2" xfId="362" applyNumberFormat="1" applyFont="1" applyFill="1" applyBorder="1" applyAlignment="1" applyProtection="1">
      <alignment horizontal="center" vertical="center" wrapText="1"/>
      <protection locked="0"/>
    </xf>
    <xf numFmtId="0" fontId="71" fillId="0" borderId="1" xfId="362" applyNumberFormat="1" applyFont="1" applyFill="1" applyBorder="1" applyAlignment="1">
      <alignment horizontal="center" vertical="center" wrapText="1"/>
    </xf>
    <xf numFmtId="0" fontId="71" fillId="0" borderId="21" xfId="362" applyNumberFormat="1" applyFont="1" applyFill="1" applyBorder="1" applyAlignment="1">
      <alignment horizontal="center" vertical="center" wrapText="1"/>
    </xf>
  </cellXfs>
  <cellStyles count="585">
    <cellStyle name="??" xfId="1"/>
    <cellStyle name="?? [0]" xfId="2"/>
    <cellStyle name="??_0N-HANDLING " xfId="3"/>
    <cellStyle name="@_text" xfId="4"/>
    <cellStyle name="_(中企华)审计评估联合申报明细表.V1" xfId="5"/>
    <cellStyle name="_2009年配套" xfId="6"/>
    <cellStyle name="_2010年一般预算收支平衡表（陈冬毅发）" xfId="7"/>
    <cellStyle name="_2011-2012学年自治区人民政府中等职业教育奖学金经费分配方案" xfId="8"/>
    <cellStyle name="_2011年春季学期特定生活费" xfId="9"/>
    <cellStyle name="_2011年高校科研经费分配表" xfId="10"/>
    <cellStyle name="_2011年高校助学金分配表（80%）" xfId="11"/>
    <cellStyle name="_2011年中等职业学校国家助学 金经费分配表（第二批）" xfId="12"/>
    <cellStyle name="_2013年百色市闲置校舍改建中小学附设幼儿园合计表(报教育厅)" xfId="13"/>
    <cellStyle name="_CBRE明细表" xfId="14"/>
    <cellStyle name="_ET_STYLE_NoName_00_" xfId="15"/>
    <cellStyle name="_ET_STYLE_NoName_00__Book1" xfId="16"/>
    <cellStyle name="_ET_STYLE_NoName_00__附件1广西壮族自治区巡回支教点建设规划（2012-2015年）" xfId="17"/>
    <cellStyle name="_ET_STYLE_NoName_00__附件2广西壮族自治区扶持普惠性民办幼儿园奖补资金申报表（2012-2015年）" xfId="18"/>
    <cellStyle name="_ET_STYLE_NoName_00__附件3广西壮族自治区扶持集体、企事业单位办园奖补资金申报表（2012-2015年）" xfId="19"/>
    <cellStyle name="_KPMG original version" xfId="20"/>
    <cellStyle name="_KPMG original version_(中企华)审计评估联合申报明细表.V1" xfId="21"/>
    <cellStyle name="_KPMG original version_附件1：审计评估联合申报明细表" xfId="22"/>
    <cellStyle name="_long term loan - others 300504" xfId="23"/>
    <cellStyle name="_long term loan - others 300504_(中企华)审计评估联合申报明细表.V1" xfId="24"/>
    <cellStyle name="_long term loan - others 300504_KPMG original version" xfId="25"/>
    <cellStyle name="_long term loan - others 300504_KPMG original version_(中企华)审计评估联合申报明细表.V1" xfId="26"/>
    <cellStyle name="_long term loan - others 300504_KPMG original version_附件1：审计评估联合申报明细表" xfId="27"/>
    <cellStyle name="_long term loan - others 300504_Shenhua PBC package 050530" xfId="28"/>
    <cellStyle name="_long term loan - others 300504_Shenhua PBC package 050530_(中企华)审计评估联合申报明细表.V1" xfId="29"/>
    <cellStyle name="_long term loan - others 300504_Shenhua PBC package 050530_附件1：审计评估联合申报明细表" xfId="30"/>
    <cellStyle name="_long term loan - others 300504_附件1：审计评估联合申报明细表" xfId="31"/>
    <cellStyle name="_long term loan - others 300504_审计调查表.V3" xfId="32"/>
    <cellStyle name="_Part III.200406.Loan and Liabilities details.(Site Name)" xfId="33"/>
    <cellStyle name="_Part III.200406.Loan and Liabilities details.(Site Name)_(中企华)审计评估联合申报明细表.V1" xfId="34"/>
    <cellStyle name="_Part III.200406.Loan and Liabilities details.(Site Name)_KPMG original version" xfId="35"/>
    <cellStyle name="_Part III.200406.Loan and Liabilities details.(Site Name)_KPMG original version_(中企华)审计评估联合申报明细表.V1" xfId="36"/>
    <cellStyle name="_Part III.200406.Loan and Liabilities details.(Site Name)_KPMG original version_附件1：审计评估联合申报明细表" xfId="37"/>
    <cellStyle name="_Part III.200406.Loan and Liabilities details.(Site Name)_Shenhua PBC package 050530" xfId="38"/>
    <cellStyle name="_Part III.200406.Loan and Liabilities details.(Site Name)_Shenhua PBC package 050530_(中企华)审计评估联合申报明细表.V1" xfId="39"/>
    <cellStyle name="_Part III.200406.Loan and Liabilities details.(Site Name)_Shenhua PBC package 050530_附件1：审计评估联合申报明细表" xfId="40"/>
    <cellStyle name="_Part III.200406.Loan and Liabilities details.(Site Name)_附件1：审计评估联合申报明细表" xfId="41"/>
    <cellStyle name="_Part III.200406.Loan and Liabilities details.(Site Name)_审计调查表.V3" xfId="42"/>
    <cellStyle name="_Shenhua PBC package 050530" xfId="43"/>
    <cellStyle name="_Shenhua PBC package 050530_(中企华)审计评估联合申报明细表.V1" xfId="44"/>
    <cellStyle name="_Shenhua PBC package 050530_附件1：审计评估联合申报明细表" xfId="45"/>
    <cellStyle name="_房屋建筑评估申报表" xfId="46"/>
    <cellStyle name="_附件1：审计评估联合申报明细表" xfId="47"/>
    <cellStyle name="_附件2：扶绥县教师周转宿舍建设试点项目2010年中央预算内投资计划建议方案表" xfId="48"/>
    <cellStyle name="_副本桂财教(2011)号（2011年免学费分配表）" xfId="49"/>
    <cellStyle name="_基础经济指标测算表" xfId="50"/>
    <cellStyle name="_审计调查表.V3" xfId="51"/>
    <cellStyle name="_文函专递0211-施工企业调查表（附件）" xfId="52"/>
    <cellStyle name="_梧州市扶持集体、企事业单位办园申报表（审核公式）" xfId="53"/>
    <cellStyle name="_梧州市扶持民办幼儿园申报表（审核公式）" xfId="54"/>
    <cellStyle name="_梧州市巡回支教点申报表（审核公式）" xfId="55"/>
    <cellStyle name="_细表" xfId="56"/>
    <cellStyle name="{Comma [0]}" xfId="57"/>
    <cellStyle name="{Comma}" xfId="58"/>
    <cellStyle name="{Date}" xfId="59"/>
    <cellStyle name="{Month}" xfId="60"/>
    <cellStyle name="{Percent}" xfId="61"/>
    <cellStyle name="{Thousand [0]}" xfId="62"/>
    <cellStyle name="{Thousand}" xfId="63"/>
    <cellStyle name="{Z'0000(1 dec)}" xfId="64"/>
    <cellStyle name="{Z'0000(4 dec)}" xfId="65"/>
    <cellStyle name="0,0_x000d_&#10;NA_x000d_&#10;" xfId="66"/>
    <cellStyle name="0,0_x000d_&#10;NA_x000d_&#10; 2" xfId="67"/>
    <cellStyle name="0,0_x000d_&#10;NA_x000d_&#10; 3" xfId="68"/>
    <cellStyle name="0,0_x000d_&#10;NA_x000d_&#10; 4" xfId="69"/>
    <cellStyle name="0,0_x000d_&#10;NA_x000d_&#10; 5" xfId="70"/>
    <cellStyle name="0,0_x000d_&#10;NA_x000d_&#10; 6" xfId="71"/>
    <cellStyle name="0,0_x000d_&#10;NA_x000d_&#10; 7" xfId="72"/>
    <cellStyle name="0,0_x000d_&#10;NA_x000d_&#10; 8" xfId="73"/>
    <cellStyle name="0,0_x000d_&#10;NA_x000d_&#10; 9" xfId="74"/>
    <cellStyle name="20% - 强调文字颜色 1 2" xfId="75"/>
    <cellStyle name="20% - 强调文字颜色 1 2 2" xfId="76"/>
    <cellStyle name="20% - 强调文字颜色 1 3" xfId="77"/>
    <cellStyle name="20% - 强调文字颜色 1 3 2" xfId="78"/>
    <cellStyle name="20% - 强调文字颜色 1 4" xfId="79"/>
    <cellStyle name="20% - 强调文字颜色 1 5" xfId="80"/>
    <cellStyle name="20% - 强调文字颜色 1 6" xfId="81"/>
    <cellStyle name="20% - 强调文字颜色 1 7" xfId="82"/>
    <cellStyle name="20% - 强调文字颜色 2 2" xfId="83"/>
    <cellStyle name="20% - 强调文字颜色 2 2 2" xfId="84"/>
    <cellStyle name="20% - 强调文字颜色 2 3" xfId="85"/>
    <cellStyle name="20% - 强调文字颜色 2 3 2" xfId="86"/>
    <cellStyle name="20% - 强调文字颜色 2 4" xfId="87"/>
    <cellStyle name="20% - 强调文字颜色 2 5" xfId="88"/>
    <cellStyle name="20% - 强调文字颜色 2 6" xfId="89"/>
    <cellStyle name="20% - 强调文字颜色 2 7" xfId="90"/>
    <cellStyle name="20% - 强调文字颜色 3 2" xfId="91"/>
    <cellStyle name="20% - 强调文字颜色 3 2 2" xfId="92"/>
    <cellStyle name="20% - 强调文字颜色 3 3" xfId="93"/>
    <cellStyle name="20% - 强调文字颜色 3 3 2" xfId="94"/>
    <cellStyle name="20% - 强调文字颜色 3 4" xfId="95"/>
    <cellStyle name="20% - 强调文字颜色 3 5" xfId="96"/>
    <cellStyle name="20% - 强调文字颜色 3 6" xfId="97"/>
    <cellStyle name="20% - 强调文字颜色 3 7" xfId="98"/>
    <cellStyle name="20% - 强调文字颜色 4 2" xfId="99"/>
    <cellStyle name="20% - 强调文字颜色 4 2 2" xfId="100"/>
    <cellStyle name="20% - 强调文字颜色 4 3" xfId="101"/>
    <cellStyle name="20% - 强调文字颜色 4 3 2" xfId="102"/>
    <cellStyle name="20% - 强调文字颜色 4 4" xfId="103"/>
    <cellStyle name="20% - 强调文字颜色 4 5" xfId="104"/>
    <cellStyle name="20% - 强调文字颜色 4 6" xfId="105"/>
    <cellStyle name="20% - 强调文字颜色 4 7" xfId="106"/>
    <cellStyle name="20% - 强调文字颜色 5 2" xfId="107"/>
    <cellStyle name="20% - 强调文字颜色 5 2 2" xfId="108"/>
    <cellStyle name="20% - 强调文字颜色 5 3" xfId="109"/>
    <cellStyle name="20% - 强调文字颜色 5 3 2" xfId="110"/>
    <cellStyle name="20% - 强调文字颜色 5 4" xfId="111"/>
    <cellStyle name="20% - 强调文字颜色 5 5" xfId="112"/>
    <cellStyle name="20% - 强调文字颜色 5 6" xfId="113"/>
    <cellStyle name="20% - 强调文字颜色 5 7" xfId="114"/>
    <cellStyle name="20% - 强调文字颜色 6 2" xfId="115"/>
    <cellStyle name="20% - 强调文字颜色 6 2 2" xfId="116"/>
    <cellStyle name="20% - 强调文字颜色 6 3" xfId="117"/>
    <cellStyle name="20% - 强调文字颜色 6 3 2" xfId="118"/>
    <cellStyle name="20% - 强调文字颜色 6 4" xfId="119"/>
    <cellStyle name="20% - 强调文字颜色 6 5" xfId="120"/>
    <cellStyle name="20% - 强调文字颜色 6 6" xfId="121"/>
    <cellStyle name="20% - 强调文字颜色 6 7" xfId="122"/>
    <cellStyle name="40% - 强调文字颜色 1 2" xfId="123"/>
    <cellStyle name="40% - 强调文字颜色 1 2 2" xfId="124"/>
    <cellStyle name="40% - 强调文字颜色 1 3" xfId="125"/>
    <cellStyle name="40% - 强调文字颜色 1 3 2" xfId="126"/>
    <cellStyle name="40% - 强调文字颜色 1 4" xfId="127"/>
    <cellStyle name="40% - 强调文字颜色 1 5" xfId="128"/>
    <cellStyle name="40% - 强调文字颜色 1 6" xfId="129"/>
    <cellStyle name="40% - 强调文字颜色 1 7" xfId="130"/>
    <cellStyle name="40% - 强调文字颜色 2 2" xfId="131"/>
    <cellStyle name="40% - 强调文字颜色 2 2 2" xfId="132"/>
    <cellStyle name="40% - 强调文字颜色 2 3" xfId="133"/>
    <cellStyle name="40% - 强调文字颜色 2 3 2" xfId="134"/>
    <cellStyle name="40% - 强调文字颜色 2 4" xfId="135"/>
    <cellStyle name="40% - 强调文字颜色 2 5" xfId="136"/>
    <cellStyle name="40% - 强调文字颜色 2 6" xfId="137"/>
    <cellStyle name="40% - 强调文字颜色 2 7" xfId="138"/>
    <cellStyle name="40% - 强调文字颜色 3 2" xfId="139"/>
    <cellStyle name="40% - 强调文字颜色 3 2 2" xfId="140"/>
    <cellStyle name="40% - 强调文字颜色 3 3" xfId="141"/>
    <cellStyle name="40% - 强调文字颜色 3 3 2" xfId="142"/>
    <cellStyle name="40% - 强调文字颜色 3 4" xfId="143"/>
    <cellStyle name="40% - 强调文字颜色 3 5" xfId="144"/>
    <cellStyle name="40% - 强调文字颜色 3 6" xfId="145"/>
    <cellStyle name="40% - 强调文字颜色 3 7" xfId="146"/>
    <cellStyle name="40% - 强调文字颜色 4 2" xfId="147"/>
    <cellStyle name="40% - 强调文字颜色 4 2 2" xfId="148"/>
    <cellStyle name="40% - 强调文字颜色 4 3" xfId="149"/>
    <cellStyle name="40% - 强调文字颜色 4 3 2" xfId="150"/>
    <cellStyle name="40% - 强调文字颜色 4 4" xfId="151"/>
    <cellStyle name="40% - 强调文字颜色 4 5" xfId="152"/>
    <cellStyle name="40% - 强调文字颜色 4 6" xfId="153"/>
    <cellStyle name="40% - 强调文字颜色 4 7" xfId="154"/>
    <cellStyle name="40% - 强调文字颜色 5 2" xfId="155"/>
    <cellStyle name="40% - 强调文字颜色 5 2 2" xfId="156"/>
    <cellStyle name="40% - 强调文字颜色 5 3" xfId="157"/>
    <cellStyle name="40% - 强调文字颜色 5 3 2" xfId="158"/>
    <cellStyle name="40% - 强调文字颜色 5 4" xfId="159"/>
    <cellStyle name="40% - 强调文字颜色 5 5" xfId="160"/>
    <cellStyle name="40% - 强调文字颜色 5 6" xfId="161"/>
    <cellStyle name="40% - 强调文字颜色 5 7" xfId="162"/>
    <cellStyle name="40% - 强调文字颜色 6 2" xfId="163"/>
    <cellStyle name="40% - 强调文字颜色 6 2 2" xfId="164"/>
    <cellStyle name="40% - 强调文字颜色 6 3" xfId="165"/>
    <cellStyle name="40% - 强调文字颜色 6 3 2" xfId="166"/>
    <cellStyle name="40% - 强调文字颜色 6 4" xfId="167"/>
    <cellStyle name="40% - 强调文字颜色 6 5" xfId="168"/>
    <cellStyle name="40% - 强调文字颜色 6 6" xfId="169"/>
    <cellStyle name="40% - 强调文字颜色 6 7" xfId="170"/>
    <cellStyle name="60% - 强调文字颜色 1 2" xfId="171"/>
    <cellStyle name="60% - 强调文字颜色 1 3" xfId="172"/>
    <cellStyle name="60% - 强调文字颜色 1 4" xfId="173"/>
    <cellStyle name="60% - 强调文字颜色 1 5" xfId="174"/>
    <cellStyle name="60% - 强调文字颜色 1 6" xfId="175"/>
    <cellStyle name="60% - 强调文字颜色 1 7" xfId="176"/>
    <cellStyle name="60% - 强调文字颜色 2 2" xfId="177"/>
    <cellStyle name="60% - 强调文字颜色 2 3" xfId="178"/>
    <cellStyle name="60% - 强调文字颜色 2 4" xfId="179"/>
    <cellStyle name="60% - 强调文字颜色 2 5" xfId="180"/>
    <cellStyle name="60% - 强调文字颜色 2 6" xfId="181"/>
    <cellStyle name="60% - 强调文字颜色 2 7" xfId="182"/>
    <cellStyle name="60% - 强调文字颜色 3 2" xfId="183"/>
    <cellStyle name="60% - 强调文字颜色 3 3" xfId="184"/>
    <cellStyle name="60% - 强调文字颜色 3 4" xfId="185"/>
    <cellStyle name="60% - 强调文字颜色 3 5" xfId="186"/>
    <cellStyle name="60% - 强调文字颜色 3 6" xfId="187"/>
    <cellStyle name="60% - 强调文字颜色 3 7" xfId="188"/>
    <cellStyle name="60% - 强调文字颜色 4 2" xfId="189"/>
    <cellStyle name="60% - 强调文字颜色 4 3" xfId="190"/>
    <cellStyle name="60% - 强调文字颜色 4 4" xfId="191"/>
    <cellStyle name="60% - 强调文字颜色 4 5" xfId="192"/>
    <cellStyle name="60% - 强调文字颜色 4 6" xfId="193"/>
    <cellStyle name="60% - 强调文字颜色 4 7" xfId="194"/>
    <cellStyle name="60% - 强调文字颜色 5 2" xfId="195"/>
    <cellStyle name="60% - 强调文字颜色 5 3" xfId="196"/>
    <cellStyle name="60% - 强调文字颜色 5 4" xfId="197"/>
    <cellStyle name="60% - 强调文字颜色 5 5" xfId="198"/>
    <cellStyle name="60% - 强调文字颜色 5 6" xfId="199"/>
    <cellStyle name="60% - 强调文字颜色 5 7" xfId="200"/>
    <cellStyle name="60% - 强调文字颜色 6 2" xfId="201"/>
    <cellStyle name="60% - 强调文字颜色 6 3" xfId="202"/>
    <cellStyle name="60% - 强调文字颜色 6 4" xfId="203"/>
    <cellStyle name="60% - 强调文字颜色 6 5" xfId="204"/>
    <cellStyle name="60% - 强调文字颜色 6 6" xfId="205"/>
    <cellStyle name="60% - 强调文字颜色 6 7" xfId="206"/>
    <cellStyle name="args.style" xfId="207"/>
    <cellStyle name="Calc Currency (0)" xfId="208"/>
    <cellStyle name="category" xfId="209"/>
    <cellStyle name="Column Headings" xfId="210"/>
    <cellStyle name="Column$Headings" xfId="211"/>
    <cellStyle name="Column_Title" xfId="212"/>
    <cellStyle name="Comma  - Style1" xfId="213"/>
    <cellStyle name="Comma  - Style2" xfId="214"/>
    <cellStyle name="Comma  - Style3" xfId="215"/>
    <cellStyle name="Comma  - Style4" xfId="216"/>
    <cellStyle name="Comma  - Style5" xfId="217"/>
    <cellStyle name="Comma  - Style6" xfId="218"/>
    <cellStyle name="Comma  - Style7" xfId="219"/>
    <cellStyle name="Comma  - Style8" xfId="220"/>
    <cellStyle name="Comma [0]_laroux" xfId="221"/>
    <cellStyle name="Comma_02(2003.12.31 PBC package.040304)" xfId="222"/>
    <cellStyle name="comma-d" xfId="223"/>
    <cellStyle name="Copied" xfId="224"/>
    <cellStyle name="COST1" xfId="225"/>
    <cellStyle name="Currency [0]_353HHC" xfId="226"/>
    <cellStyle name="Currency_353HHC" xfId="227"/>
    <cellStyle name="Date" xfId="228"/>
    <cellStyle name="Entered" xfId="229"/>
    <cellStyle name="entry box" xfId="230"/>
    <cellStyle name="Euro" xfId="231"/>
    <cellStyle name="e鯪9Y_x000b_" xfId="232"/>
    <cellStyle name="Format Number Column" xfId="233"/>
    <cellStyle name="gcd" xfId="234"/>
    <cellStyle name="gcd 2" xfId="235"/>
    <cellStyle name="gcd 3" xfId="236"/>
    <cellStyle name="gcd 4" xfId="237"/>
    <cellStyle name="gcd 5" xfId="238"/>
    <cellStyle name="gcd 6" xfId="239"/>
    <cellStyle name="gcd 7" xfId="240"/>
    <cellStyle name="gcd_Sheet2" xfId="241"/>
    <cellStyle name="Grey" xfId="242"/>
    <cellStyle name="HEADER" xfId="243"/>
    <cellStyle name="Header1" xfId="244"/>
    <cellStyle name="Header2" xfId="245"/>
    <cellStyle name="Input [yellow]" xfId="246"/>
    <cellStyle name="Input Cells" xfId="247"/>
    <cellStyle name="Input Cells 2" xfId="248"/>
    <cellStyle name="InputArea" xfId="249"/>
    <cellStyle name="KPMG Heading 1" xfId="250"/>
    <cellStyle name="KPMG Heading 2" xfId="251"/>
    <cellStyle name="KPMG Heading 3" xfId="252"/>
    <cellStyle name="KPMG Heading 4" xfId="253"/>
    <cellStyle name="KPMG Normal" xfId="254"/>
    <cellStyle name="KPMG Normal Text" xfId="255"/>
    <cellStyle name="Lines Fill" xfId="256"/>
    <cellStyle name="Linked Cells" xfId="257"/>
    <cellStyle name="Linked Cells 2" xfId="258"/>
    <cellStyle name="Milliers [0]_!!!GO" xfId="259"/>
    <cellStyle name="Milliers_!!!GO" xfId="260"/>
    <cellStyle name="Model" xfId="261"/>
    <cellStyle name="Monétaire [0]_!!!GO" xfId="262"/>
    <cellStyle name="Monétaire_!!!GO" xfId="263"/>
    <cellStyle name="New Times Roman" xfId="264"/>
    <cellStyle name="no dec" xfId="265"/>
    <cellStyle name="Normal - Style1" xfId="266"/>
    <cellStyle name="Normal - Style1 2" xfId="267"/>
    <cellStyle name="Normal_0105第二套审计报表定稿" xfId="268"/>
    <cellStyle name="Normalny_Arkusz1" xfId="269"/>
    <cellStyle name="Œ…‹æØ‚è [0.00]_Region Orders (2)" xfId="270"/>
    <cellStyle name="Œ…‹æØ‚è_Region Orders (2)" xfId="271"/>
    <cellStyle name="per.style" xfId="272"/>
    <cellStyle name="Percent [2]" xfId="273"/>
    <cellStyle name="Percent_PICC package Sept2002 (V120021005)1" xfId="274"/>
    <cellStyle name="Prefilled" xfId="275"/>
    <cellStyle name="pricing" xfId="276"/>
    <cellStyle name="PSChar" xfId="277"/>
    <cellStyle name="RevList" xfId="278"/>
    <cellStyle name="RevList 2" xfId="279"/>
    <cellStyle name="Sheet Head" xfId="280"/>
    <cellStyle name="style" xfId="281"/>
    <cellStyle name="style1" xfId="282"/>
    <cellStyle name="style2" xfId="283"/>
    <cellStyle name="subhead" xfId="284"/>
    <cellStyle name="Subtotal" xfId="285"/>
    <cellStyle name="百分比 2" xfId="286"/>
    <cellStyle name="百分比 2 2" xfId="287"/>
    <cellStyle name="百分比 3" xfId="288"/>
    <cellStyle name="百分比 3 2" xfId="289"/>
    <cellStyle name="标题 1 2" xfId="290"/>
    <cellStyle name="标题 1 3" xfId="291"/>
    <cellStyle name="标题 1 4" xfId="292"/>
    <cellStyle name="标题 1 5" xfId="293"/>
    <cellStyle name="标题 1 6" xfId="294"/>
    <cellStyle name="标题 1 7" xfId="295"/>
    <cellStyle name="标题 10" xfId="296"/>
    <cellStyle name="标题 2 2" xfId="297"/>
    <cellStyle name="标题 2 3" xfId="298"/>
    <cellStyle name="标题 2 4" xfId="299"/>
    <cellStyle name="标题 2 5" xfId="300"/>
    <cellStyle name="标题 2 6" xfId="301"/>
    <cellStyle name="标题 2 7" xfId="302"/>
    <cellStyle name="标题 3 2" xfId="303"/>
    <cellStyle name="标题 3 3" xfId="304"/>
    <cellStyle name="标题 3 4" xfId="305"/>
    <cellStyle name="标题 3 5" xfId="306"/>
    <cellStyle name="标题 3 6" xfId="307"/>
    <cellStyle name="标题 3 7" xfId="308"/>
    <cellStyle name="标题 4 2" xfId="309"/>
    <cellStyle name="标题 4 3" xfId="310"/>
    <cellStyle name="标题 4 4" xfId="311"/>
    <cellStyle name="标题 4 5" xfId="312"/>
    <cellStyle name="标题 4 6" xfId="313"/>
    <cellStyle name="标题 4 7" xfId="314"/>
    <cellStyle name="标题 5" xfId="315"/>
    <cellStyle name="标题 6" xfId="316"/>
    <cellStyle name="标题 7" xfId="317"/>
    <cellStyle name="标题 8" xfId="318"/>
    <cellStyle name="标题 9" xfId="319"/>
    <cellStyle name="差 2" xfId="320"/>
    <cellStyle name="差 2 2" xfId="321"/>
    <cellStyle name="差 3" xfId="322"/>
    <cellStyle name="差 3 2" xfId="323"/>
    <cellStyle name="差 4" xfId="324"/>
    <cellStyle name="差 5" xfId="325"/>
    <cellStyle name="差 6" xfId="326"/>
    <cellStyle name="差 7" xfId="327"/>
    <cellStyle name="差_04.收入和财力基础表" xfId="328"/>
    <cellStyle name="差_2010年自治区财政与市、试点县财政年终决算结算单0211" xfId="329"/>
    <cellStyle name="差_2010年自治区财政与市、试点县财政年终决算结算单20101202" xfId="330"/>
    <cellStyle name="差_2011年高校质量工程经费分配表" xfId="331"/>
    <cellStyle name="差_2011年梧州市校舍维修改造项目计划" xfId="332"/>
    <cellStyle name="差_2013年薄改计划资金附件(1221修订）" xfId="333"/>
    <cellStyle name="差_2013年薄改计划资金附件1220" xfId="334"/>
    <cellStyle name="差_Book1" xfId="335"/>
    <cellStyle name="差_Book1_1" xfId="336"/>
    <cellStyle name="差_Book1_桂教报〔2011〕75号附件1的附件3" xfId="337"/>
    <cellStyle name="差_补助与上解情况表" xfId="338"/>
    <cellStyle name="差_桂财教(2010)245号附件（2010年县镇学校扩容改造和寄宿制学校及附属生活设施建设资金预算）" xfId="339"/>
    <cellStyle name="差_桂财教(2011)261号2012年薄改计划资金附件" xfId="340"/>
    <cellStyle name="差_桂财教【2010】246号附件2011年农村义务教育校舍维修改造资金项目计划表(110215)" xfId="341"/>
    <cellStyle name="差_桂教报〔2011〕75号附件1的附件3" xfId="342"/>
    <cellStyle name="差_桂林市2011年中小学校舍维修改造资金项目计划表" xfId="343"/>
    <cellStyle name="差_贺州市2010学校改扩容改造和寄宿制学校及附属生活设施建设项目计划表" xfId="344"/>
    <cellStyle name="差_玉林市2011年农村中小学校舍维修改造资金项目890" xfId="345"/>
    <cellStyle name="常规" xfId="0" builtinId="0"/>
    <cellStyle name="常规 10" xfId="346"/>
    <cellStyle name="常规 10 2" xfId="347"/>
    <cellStyle name="常规 11" xfId="348"/>
    <cellStyle name="常规 11 2" xfId="349"/>
    <cellStyle name="常规 12" xfId="350"/>
    <cellStyle name="常规 12 2" xfId="351"/>
    <cellStyle name="常规 12 3" xfId="352"/>
    <cellStyle name="常规 13" xfId="353"/>
    <cellStyle name="常规 13 2" xfId="354"/>
    <cellStyle name="常规 14" xfId="355"/>
    <cellStyle name="常规 15" xfId="356"/>
    <cellStyle name="常规 15 2" xfId="357"/>
    <cellStyle name="常规 16 2" xfId="358"/>
    <cellStyle name="常规 16 3" xfId="359"/>
    <cellStyle name="常规 16 4" xfId="360"/>
    <cellStyle name="常规 17 2" xfId="361"/>
    <cellStyle name="常规 2" xfId="362"/>
    <cellStyle name="常规 2 10" xfId="363"/>
    <cellStyle name="常规 2 11" xfId="364"/>
    <cellStyle name="常规 2 2" xfId="365"/>
    <cellStyle name="常规 2 2 2" xfId="366"/>
    <cellStyle name="常规 2 3" xfId="367"/>
    <cellStyle name="常规 2 3 2" xfId="368"/>
    <cellStyle name="常规 2 4" xfId="369"/>
    <cellStyle name="常规 2 5" xfId="370"/>
    <cellStyle name="常规 2 6" xfId="371"/>
    <cellStyle name="常规 2 7" xfId="372"/>
    <cellStyle name="常规 2 8" xfId="373"/>
    <cellStyle name="常规 2 9" xfId="374"/>
    <cellStyle name="常规 2_民生政策最低支出需求" xfId="375"/>
    <cellStyle name="常规 25" xfId="376"/>
    <cellStyle name="常规 26" xfId="377"/>
    <cellStyle name="常规 27" xfId="378"/>
    <cellStyle name="常规 29" xfId="379"/>
    <cellStyle name="常规 3" xfId="380"/>
    <cellStyle name="常规 3 2" xfId="381"/>
    <cellStyle name="常规 3 2 2" xfId="382"/>
    <cellStyle name="常规 3 3" xfId="383"/>
    <cellStyle name="常规 3 4" xfId="384"/>
    <cellStyle name="常规 3 5" xfId="385"/>
    <cellStyle name="常规 3 6" xfId="386"/>
    <cellStyle name="常规 3 7" xfId="387"/>
    <cellStyle name="常规 3 8" xfId="388"/>
    <cellStyle name="常规 30" xfId="389"/>
    <cellStyle name="常规 31" xfId="390"/>
    <cellStyle name="常规 4" xfId="391"/>
    <cellStyle name="常规 4 2" xfId="392"/>
    <cellStyle name="常规 4 3" xfId="393"/>
    <cellStyle name="常规 4 4" xfId="394"/>
    <cellStyle name="常规 4 5" xfId="395"/>
    <cellStyle name="常规 4_复件 附件：2013年专项配套项目3.10" xfId="396"/>
    <cellStyle name="常规 5" xfId="397"/>
    <cellStyle name="常规 5 2" xfId="398"/>
    <cellStyle name="常规 5 2 2" xfId="399"/>
    <cellStyle name="常规 6" xfId="400"/>
    <cellStyle name="常规 6 2" xfId="401"/>
    <cellStyle name="常规 7" xfId="402"/>
    <cellStyle name="常规 7 2" xfId="403"/>
    <cellStyle name="常规 8" xfId="404"/>
    <cellStyle name="常规 8 2" xfId="405"/>
    <cellStyle name="常规 8 3" xfId="406"/>
    <cellStyle name="常规 9" xfId="407"/>
    <cellStyle name="常规 9 2" xfId="408"/>
    <cellStyle name="常规 9 3" xfId="409"/>
    <cellStyle name="常规_直99_2005年一般性转移支付基础测算数据" xfId="410"/>
    <cellStyle name="超级链接" xfId="411"/>
    <cellStyle name="分级显示行_1_4附件二凯旋评估表" xfId="412"/>
    <cellStyle name="公司标准表" xfId="413"/>
    <cellStyle name="公司标准表 2" xfId="414"/>
    <cellStyle name="好 2" xfId="415"/>
    <cellStyle name="好 3" xfId="416"/>
    <cellStyle name="好 3 2" xfId="417"/>
    <cellStyle name="好 4" xfId="418"/>
    <cellStyle name="好 5" xfId="419"/>
    <cellStyle name="好 6" xfId="420"/>
    <cellStyle name="好 7" xfId="421"/>
    <cellStyle name="好_2011年高校质量工程经费分配表" xfId="422"/>
    <cellStyle name="好_2011年梧州市校舍维修改造项目计划" xfId="423"/>
    <cellStyle name="好_2013年薄改计划资金附件(1221修订）" xfId="424"/>
    <cellStyle name="好_2013年薄改计划资金附件1220" xfId="425"/>
    <cellStyle name="好_Book1" xfId="426"/>
    <cellStyle name="好_Book1_1" xfId="427"/>
    <cellStyle name="好_Book1_桂教报〔2011〕75号附件1的附件3" xfId="428"/>
    <cellStyle name="好_Sheet1" xfId="429"/>
    <cellStyle name="好_桂财教(2010)245号附件（2010年县镇学校扩容改造和寄宿制学校及附属生活设施建设资金预算）" xfId="430"/>
    <cellStyle name="好_桂财教(2011)261号2012年薄改计划资金附件" xfId="431"/>
    <cellStyle name="好_桂财教【2010】246号附件2011年农村义务教育校舍维修改造资金项目计划表(110215)" xfId="432"/>
    <cellStyle name="好_桂教报〔2011〕75号附件1的附件3" xfId="433"/>
    <cellStyle name="好_桂林市2011年中小学校舍维修改造资金项目计划表" xfId="434"/>
    <cellStyle name="好_贺州市2010学校改扩容改造和寄宿制学校及附属生活设施建设项目计划表" xfId="435"/>
    <cellStyle name="好_图书配备方案附件1.2" xfId="436"/>
    <cellStyle name="好_玉林市2011年农村中小学校舍维修改造资金项目890" xfId="437"/>
    <cellStyle name="后继超级链接" xfId="438"/>
    <cellStyle name="汇总 2" xfId="439"/>
    <cellStyle name="汇总 3" xfId="440"/>
    <cellStyle name="汇总 3 2" xfId="441"/>
    <cellStyle name="汇总 4" xfId="442"/>
    <cellStyle name="汇总 5" xfId="443"/>
    <cellStyle name="汇总 6" xfId="444"/>
    <cellStyle name="汇总 7" xfId="445"/>
    <cellStyle name="计算 2" xfId="446"/>
    <cellStyle name="计算 3" xfId="447"/>
    <cellStyle name="计算 3 2" xfId="448"/>
    <cellStyle name="计算 4" xfId="449"/>
    <cellStyle name="计算 5" xfId="450"/>
    <cellStyle name="计算 6" xfId="451"/>
    <cellStyle name="计算 7" xfId="452"/>
    <cellStyle name="检查单元格 2" xfId="453"/>
    <cellStyle name="检查单元格 3" xfId="454"/>
    <cellStyle name="检查单元格 4" xfId="455"/>
    <cellStyle name="检查单元格 5" xfId="456"/>
    <cellStyle name="检查单元格 6" xfId="457"/>
    <cellStyle name="检查单元格 7" xfId="458"/>
    <cellStyle name="解释性文本 2" xfId="459"/>
    <cellStyle name="解释性文本 3" xfId="460"/>
    <cellStyle name="解释性文本 3 2" xfId="461"/>
    <cellStyle name="解释性文本 4" xfId="462"/>
    <cellStyle name="解释性文本 5" xfId="463"/>
    <cellStyle name="解释性文本 6" xfId="464"/>
    <cellStyle name="解释性文本 7" xfId="465"/>
    <cellStyle name="警告文本 2" xfId="466"/>
    <cellStyle name="警告文本 3" xfId="467"/>
    <cellStyle name="警告文本 3 2" xfId="468"/>
    <cellStyle name="警告文本 4" xfId="469"/>
    <cellStyle name="警告文本 5" xfId="470"/>
    <cellStyle name="警告文本 6" xfId="471"/>
    <cellStyle name="警告文本 7" xfId="472"/>
    <cellStyle name="链接单元格 2" xfId="473"/>
    <cellStyle name="链接单元格 3" xfId="474"/>
    <cellStyle name="链接单元格 3 2" xfId="475"/>
    <cellStyle name="链接单元格 4" xfId="476"/>
    <cellStyle name="链接单元格 5" xfId="477"/>
    <cellStyle name="链接单元格 6" xfId="478"/>
    <cellStyle name="链接单元格 7" xfId="479"/>
    <cellStyle name="霓付 [0]_97MBO" xfId="480"/>
    <cellStyle name="霓付_97MBO" xfId="481"/>
    <cellStyle name="烹拳 [0]_97MBO" xfId="482"/>
    <cellStyle name="烹拳_97MBO" xfId="483"/>
    <cellStyle name="普通_ 白土" xfId="484"/>
    <cellStyle name="千分位[0]_ 白土" xfId="485"/>
    <cellStyle name="千分位_ 白土" xfId="486"/>
    <cellStyle name="千位[0]_ 应交税金审定表" xfId="487"/>
    <cellStyle name="千位_ 应交税金审定表" xfId="488"/>
    <cellStyle name="千位分隔 2" xfId="489"/>
    <cellStyle name="千位分隔 2 2" xfId="490"/>
    <cellStyle name="千位分隔 3" xfId="491"/>
    <cellStyle name="千位分隔 3 2" xfId="492"/>
    <cellStyle name="千位分隔 3 2 2" xfId="493"/>
    <cellStyle name="千位分隔 4" xfId="494"/>
    <cellStyle name="千位分隔 4 2" xfId="495"/>
    <cellStyle name="千位分隔 5" xfId="496"/>
    <cellStyle name="千位分隔 6" xfId="497"/>
    <cellStyle name="千位分隔 6 2" xfId="498"/>
    <cellStyle name="千位分隔[0] 2" xfId="499"/>
    <cellStyle name="钎霖_laroux" xfId="500"/>
    <cellStyle name="强调文字颜色 1 2" xfId="501"/>
    <cellStyle name="强调文字颜色 1 3" xfId="502"/>
    <cellStyle name="强调文字颜色 1 4" xfId="503"/>
    <cellStyle name="强调文字颜色 1 5" xfId="504"/>
    <cellStyle name="强调文字颜色 1 6" xfId="505"/>
    <cellStyle name="强调文字颜色 1 7" xfId="506"/>
    <cellStyle name="强调文字颜色 2 2" xfId="507"/>
    <cellStyle name="强调文字颜色 2 3" xfId="508"/>
    <cellStyle name="强调文字颜色 2 4" xfId="509"/>
    <cellStyle name="强调文字颜色 2 5" xfId="510"/>
    <cellStyle name="强调文字颜色 2 6" xfId="511"/>
    <cellStyle name="强调文字颜色 2 7" xfId="512"/>
    <cellStyle name="强调文字颜色 3 2" xfId="513"/>
    <cellStyle name="强调文字颜色 3 3" xfId="514"/>
    <cellStyle name="强调文字颜色 3 4" xfId="515"/>
    <cellStyle name="强调文字颜色 3 5" xfId="516"/>
    <cellStyle name="强调文字颜色 3 6" xfId="517"/>
    <cellStyle name="强调文字颜色 3 7" xfId="518"/>
    <cellStyle name="强调文字颜色 4 2" xfId="519"/>
    <cellStyle name="强调文字颜色 4 3" xfId="520"/>
    <cellStyle name="强调文字颜色 4 4" xfId="521"/>
    <cellStyle name="强调文字颜色 4 5" xfId="522"/>
    <cellStyle name="强调文字颜色 4 6" xfId="523"/>
    <cellStyle name="强调文字颜色 4 7" xfId="524"/>
    <cellStyle name="强调文字颜色 5 2" xfId="525"/>
    <cellStyle name="强调文字颜色 5 3" xfId="526"/>
    <cellStyle name="强调文字颜色 5 4" xfId="527"/>
    <cellStyle name="强调文字颜色 5 5" xfId="528"/>
    <cellStyle name="强调文字颜色 5 6" xfId="529"/>
    <cellStyle name="强调文字颜色 5 7" xfId="530"/>
    <cellStyle name="强调文字颜色 6 2" xfId="531"/>
    <cellStyle name="强调文字颜色 6 3" xfId="532"/>
    <cellStyle name="强调文字颜色 6 4" xfId="533"/>
    <cellStyle name="强调文字颜色 6 5" xfId="534"/>
    <cellStyle name="强调文字颜色 6 6" xfId="535"/>
    <cellStyle name="强调文字颜色 6 7" xfId="536"/>
    <cellStyle name="适中 2" xfId="537"/>
    <cellStyle name="适中 3" xfId="538"/>
    <cellStyle name="适中 3 2" xfId="539"/>
    <cellStyle name="适中 4" xfId="540"/>
    <cellStyle name="适中 5" xfId="541"/>
    <cellStyle name="适中 6" xfId="542"/>
    <cellStyle name="适中 7" xfId="543"/>
    <cellStyle name="输出 2" xfId="544"/>
    <cellStyle name="输出 3" xfId="545"/>
    <cellStyle name="输出 3 2" xfId="546"/>
    <cellStyle name="输出 4" xfId="547"/>
    <cellStyle name="输出 5" xfId="548"/>
    <cellStyle name="输出 6" xfId="549"/>
    <cellStyle name="输出 7" xfId="550"/>
    <cellStyle name="输入 2" xfId="551"/>
    <cellStyle name="输入 3" xfId="552"/>
    <cellStyle name="输入 4" xfId="553"/>
    <cellStyle name="输入 5" xfId="554"/>
    <cellStyle name="输入 6" xfId="555"/>
    <cellStyle name="输入 7" xfId="556"/>
    <cellStyle name="样式 1" xfId="557"/>
    <cellStyle name="样式 1 10" xfId="558"/>
    <cellStyle name="样式 1 11" xfId="559"/>
    <cellStyle name="样式 1 12" xfId="560"/>
    <cellStyle name="样式 1 2" xfId="561"/>
    <cellStyle name="样式 1 3" xfId="562"/>
    <cellStyle name="样式 1 4" xfId="563"/>
    <cellStyle name="样式 1 5" xfId="564"/>
    <cellStyle name="样式 1 6" xfId="565"/>
    <cellStyle name="样式 1 7" xfId="566"/>
    <cellStyle name="样式 1 8" xfId="567"/>
    <cellStyle name="样式 1 9" xfId="568"/>
    <cellStyle name="样式 1_Sheet2" xfId="569"/>
    <cellStyle name="一般_NEGS" xfId="570"/>
    <cellStyle name="注释 2" xfId="571"/>
    <cellStyle name="注释 2 2" xfId="572"/>
    <cellStyle name="注释 3" xfId="573"/>
    <cellStyle name="注释 3 2" xfId="574"/>
    <cellStyle name="注释 4" xfId="575"/>
    <cellStyle name="注释 5" xfId="576"/>
    <cellStyle name="注释 6" xfId="577"/>
    <cellStyle name="注释 7" xfId="578"/>
    <cellStyle name="资产" xfId="579"/>
    <cellStyle name="콤마 [0]_BOILER-CO1" xfId="580"/>
    <cellStyle name="콤마_BOILER-CO1" xfId="581"/>
    <cellStyle name="통화 [0]_BOILER-CO1" xfId="582"/>
    <cellStyle name="통화_BOILER-CO1" xfId="583"/>
    <cellStyle name="표준_0N-HANDLING " xfId="5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7"/>
  <sheetViews>
    <sheetView tabSelected="1" workbookViewId="0">
      <selection activeCell="Q9" sqref="Q9"/>
    </sheetView>
  </sheetViews>
  <sheetFormatPr defaultRowHeight="21.6" customHeight="1"/>
  <cols>
    <col min="1" max="1" width="19.625" style="6" customWidth="1"/>
    <col min="2" max="3" width="13.125" style="6" customWidth="1"/>
    <col min="4" max="4" width="13.125" style="1" customWidth="1"/>
    <col min="5" max="7" width="13.125" style="6" customWidth="1"/>
    <col min="8" max="10" width="13.125" style="7" customWidth="1"/>
    <col min="11" max="11" width="13.125" style="2" customWidth="1"/>
    <col min="12" max="12" width="13.125" style="3" customWidth="1"/>
    <col min="13" max="13" width="9" style="3"/>
    <col min="14" max="14" width="11.5" style="3" bestFit="1" customWidth="1"/>
    <col min="15" max="16384" width="9" style="3"/>
  </cols>
  <sheetData>
    <row r="1" spans="1:14" ht="21.6" customHeight="1">
      <c r="A1" s="8" t="s">
        <v>173</v>
      </c>
      <c r="C1" s="8"/>
      <c r="E1" s="8"/>
      <c r="F1" s="8"/>
      <c r="G1" s="8"/>
    </row>
    <row r="2" spans="1:14" ht="60" customHeight="1">
      <c r="A2" s="37" t="s">
        <v>179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4" ht="21.6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3"/>
      <c r="L3" s="13" t="s">
        <v>174</v>
      </c>
    </row>
    <row r="4" spans="1:14" s="9" customFormat="1" ht="21.6" customHeight="1">
      <c r="A4" s="39" t="s">
        <v>164</v>
      </c>
      <c r="B4" s="39" t="s">
        <v>175</v>
      </c>
      <c r="C4" s="32" t="s">
        <v>188</v>
      </c>
      <c r="D4" s="34" t="s">
        <v>176</v>
      </c>
      <c r="E4" s="35"/>
      <c r="F4" s="35"/>
      <c r="G4" s="35"/>
      <c r="H4" s="36"/>
      <c r="I4" s="38" t="s">
        <v>178</v>
      </c>
      <c r="J4" s="38"/>
      <c r="K4" s="38"/>
      <c r="L4" s="38"/>
    </row>
    <row r="5" spans="1:14" s="11" customFormat="1" ht="45" customHeight="1">
      <c r="A5" s="40"/>
      <c r="B5" s="40"/>
      <c r="C5" s="33"/>
      <c r="D5" s="14" t="s">
        <v>177</v>
      </c>
      <c r="E5" s="15" t="s">
        <v>187</v>
      </c>
      <c r="F5" s="15" t="s">
        <v>183</v>
      </c>
      <c r="G5" s="15" t="s">
        <v>184</v>
      </c>
      <c r="H5" s="16" t="s">
        <v>185</v>
      </c>
      <c r="I5" s="16" t="s">
        <v>181</v>
      </c>
      <c r="J5" s="15" t="s">
        <v>182</v>
      </c>
      <c r="K5" s="17" t="s">
        <v>186</v>
      </c>
      <c r="L5" s="31" t="s">
        <v>180</v>
      </c>
    </row>
    <row r="6" spans="1:14" s="4" customFormat="1" ht="21.6" customHeight="1">
      <c r="A6" s="21" t="s">
        <v>0</v>
      </c>
      <c r="B6" s="22">
        <f>C6+D6+I6</f>
        <v>25299</v>
      </c>
      <c r="C6" s="23">
        <f>C10+C26+C40+C61+C72+C80+C88+C97+C106+C117+C126+C142+C157+C167</f>
        <v>3785</v>
      </c>
      <c r="D6" s="22">
        <f>E6+F6+G6+H6</f>
        <v>10668.01</v>
      </c>
      <c r="E6" s="23">
        <f t="shared" ref="E6:G8" si="0">E10+E26+E40+E61+E72+E80+E88+E97+E106+E117+E126+E142+E157+E167</f>
        <v>2154.1</v>
      </c>
      <c r="F6" s="23">
        <f t="shared" si="0"/>
        <v>2447.8000000000002</v>
      </c>
      <c r="G6" s="23">
        <f t="shared" si="0"/>
        <v>2100</v>
      </c>
      <c r="H6" s="22">
        <v>3966.11</v>
      </c>
      <c r="I6" s="22">
        <f>J6+K6</f>
        <v>10845.99</v>
      </c>
      <c r="J6" s="23">
        <f>J10+J26+J40+J61+J72+J80+J88+J97+J106+J117+J126+J142+J157+J167</f>
        <v>248</v>
      </c>
      <c r="K6" s="24">
        <v>10597.99</v>
      </c>
      <c r="L6" s="23">
        <f>L10+L26+L40+L61+L72+L80+L88+L97+L106+L117+L126+L142+L157+L167</f>
        <v>500</v>
      </c>
      <c r="N6" s="18"/>
    </row>
    <row r="7" spans="1:14" s="4" customFormat="1" ht="21.6" customHeight="1">
      <c r="A7" s="21" t="s">
        <v>1</v>
      </c>
      <c r="B7" s="22">
        <f t="shared" ref="B7:B70" si="1">C7+D7+I7</f>
        <v>7689.79</v>
      </c>
      <c r="C7" s="23">
        <f>C11+C27+C41+C62+C73+C81+C89+C98+C107+C118+C127+C143+C158+C168</f>
        <v>3527.2</v>
      </c>
      <c r="D7" s="22">
        <f t="shared" ref="D7:D70" si="2">E7+F7+G7+H7</f>
        <v>1198.3900000000001</v>
      </c>
      <c r="E7" s="23">
        <f t="shared" si="0"/>
        <v>525.4</v>
      </c>
      <c r="F7" s="23">
        <f t="shared" si="0"/>
        <v>168</v>
      </c>
      <c r="G7" s="23">
        <f t="shared" si="0"/>
        <v>0</v>
      </c>
      <c r="H7" s="22">
        <v>504.99</v>
      </c>
      <c r="I7" s="22">
        <f t="shared" ref="I7:I70" si="3">J7+K7</f>
        <v>2964.2</v>
      </c>
      <c r="J7" s="23">
        <f>J11+J27+J41+J62+J73+J81+J89+J98+J107+J118+J127+J143+J158+J168</f>
        <v>177</v>
      </c>
      <c r="K7" s="24">
        <v>2787.2</v>
      </c>
      <c r="L7" s="23">
        <f>L11+L27+L41+L62+L73+L81+L89+L98+L107+L118+L127+L143+L158+L168</f>
        <v>280</v>
      </c>
    </row>
    <row r="8" spans="1:14" s="4" customFormat="1" ht="21.6" customHeight="1">
      <c r="A8" s="21" t="s">
        <v>2</v>
      </c>
      <c r="B8" s="22">
        <f t="shared" si="1"/>
        <v>5740.99</v>
      </c>
      <c r="C8" s="23">
        <f>C12+C28+C42+C63+C74+C82+C90+C99+C108+C119+C128+C144+C159+C169</f>
        <v>106.8</v>
      </c>
      <c r="D8" s="22">
        <f t="shared" si="2"/>
        <v>3215.19</v>
      </c>
      <c r="E8" s="23">
        <f t="shared" si="0"/>
        <v>970.3</v>
      </c>
      <c r="F8" s="23">
        <f t="shared" si="0"/>
        <v>872</v>
      </c>
      <c r="G8" s="23">
        <f t="shared" si="0"/>
        <v>0</v>
      </c>
      <c r="H8" s="22">
        <v>1372.89</v>
      </c>
      <c r="I8" s="22">
        <f t="shared" si="3"/>
        <v>2419</v>
      </c>
      <c r="J8" s="23">
        <f>J12+J28+J42+J63+J74+J82+J90+J99+J108+J119+J128+J144+J159+J169</f>
        <v>30</v>
      </c>
      <c r="K8" s="24">
        <v>2389</v>
      </c>
      <c r="L8" s="23">
        <f>L12+L28+L42+L63+L74+L82+L90+L99+L108+L119+L128+L144+L159+L169</f>
        <v>0</v>
      </c>
    </row>
    <row r="9" spans="1:14" s="4" customFormat="1" ht="21.6" customHeight="1">
      <c r="A9" s="21" t="s">
        <v>3</v>
      </c>
      <c r="B9" s="22">
        <f t="shared" si="1"/>
        <v>11868.22</v>
      </c>
      <c r="C9" s="23">
        <f>C20+C34+C49+C67+C78+C85+C94+C103+C111+C122+C131+C147+C161+C171</f>
        <v>151</v>
      </c>
      <c r="D9" s="22">
        <f t="shared" si="2"/>
        <v>6254.43</v>
      </c>
      <c r="E9" s="23">
        <f>E20+E34+E49+E67+E78+E85+E94+E103+E111+E122+E131+E147+E161+E171</f>
        <v>658.4</v>
      </c>
      <c r="F9" s="23">
        <f>F20+F34+F49+F67+F78+F85+F94+F103+F111+F122+F131+F147+F161+F171</f>
        <v>1407.8</v>
      </c>
      <c r="G9" s="23">
        <f>G20+G34+G49+G67+G78+G85+G94+G103+G111+G122+G131+G147+G161+G171</f>
        <v>2100</v>
      </c>
      <c r="H9" s="22">
        <v>2088.23</v>
      </c>
      <c r="I9" s="22">
        <f t="shared" si="3"/>
        <v>5462.79</v>
      </c>
      <c r="J9" s="23">
        <f>J20+J34+J49+J67+J78+J85+J94+J103+J111+J122+J131+J147+J161+J171</f>
        <v>41</v>
      </c>
      <c r="K9" s="24">
        <v>5421.79</v>
      </c>
      <c r="L9" s="23">
        <f>L20+L34+L49+L67+L78+L85+L94+L103+L111+L122+L131+L147+L161+L171</f>
        <v>220</v>
      </c>
    </row>
    <row r="10" spans="1:14" s="4" customFormat="1" ht="21.6" customHeight="1">
      <c r="A10" s="21" t="s">
        <v>4</v>
      </c>
      <c r="B10" s="25">
        <f t="shared" si="1"/>
        <v>3400.96</v>
      </c>
      <c r="C10" s="25">
        <f>C11+C12+C20</f>
        <v>783</v>
      </c>
      <c r="D10" s="25">
        <f t="shared" si="2"/>
        <v>1422.92</v>
      </c>
      <c r="E10" s="25">
        <f>E11+E12+E20</f>
        <v>782.5</v>
      </c>
      <c r="F10" s="25">
        <f>F11+F12+F20</f>
        <v>25.4</v>
      </c>
      <c r="G10" s="25">
        <f>G11+G12+G20</f>
        <v>0</v>
      </c>
      <c r="H10" s="25">
        <v>615.02</v>
      </c>
      <c r="I10" s="25">
        <f t="shared" si="3"/>
        <v>1195.04</v>
      </c>
      <c r="J10" s="25">
        <f>J11+J12+J20</f>
        <v>103</v>
      </c>
      <c r="K10" s="26">
        <v>1092.04</v>
      </c>
      <c r="L10" s="25">
        <f>L11+L12+L20</f>
        <v>0</v>
      </c>
    </row>
    <row r="11" spans="1:14" s="5" customFormat="1" ht="21.6" customHeight="1">
      <c r="A11" s="21" t="s">
        <v>5</v>
      </c>
      <c r="B11" s="25">
        <f t="shared" si="1"/>
        <v>1586.9</v>
      </c>
      <c r="C11" s="19">
        <v>783</v>
      </c>
      <c r="D11" s="25">
        <f t="shared" si="2"/>
        <v>408.65</v>
      </c>
      <c r="E11" s="19">
        <v>321.89999999999998</v>
      </c>
      <c r="F11" s="19">
        <v>9.6999999999999993</v>
      </c>
      <c r="G11" s="19"/>
      <c r="H11" s="26">
        <v>77.05</v>
      </c>
      <c r="I11" s="25">
        <f t="shared" si="3"/>
        <v>395.25</v>
      </c>
      <c r="J11" s="19">
        <v>83</v>
      </c>
      <c r="K11" s="26">
        <v>312.25</v>
      </c>
      <c r="L11" s="19">
        <v>0</v>
      </c>
    </row>
    <row r="12" spans="1:14" s="5" customFormat="1" ht="21.6" customHeight="1">
      <c r="A12" s="21" t="s">
        <v>6</v>
      </c>
      <c r="B12" s="25">
        <f t="shared" si="1"/>
        <v>1144.93</v>
      </c>
      <c r="C12" s="27">
        <f>SUM(C13:C19)</f>
        <v>0</v>
      </c>
      <c r="D12" s="25">
        <f t="shared" si="2"/>
        <v>765.09</v>
      </c>
      <c r="E12" s="27">
        <f>SUM(E13:E19)</f>
        <v>403</v>
      </c>
      <c r="F12" s="27">
        <f>SUM(F13:F19)</f>
        <v>15.7</v>
      </c>
      <c r="G12" s="27">
        <f>SUM(G13:G19)</f>
        <v>0</v>
      </c>
      <c r="H12" s="25">
        <v>346.39</v>
      </c>
      <c r="I12" s="25">
        <f t="shared" si="3"/>
        <v>379.84</v>
      </c>
      <c r="J12" s="27">
        <f>SUM(J13:J19)</f>
        <v>20</v>
      </c>
      <c r="K12" s="26">
        <v>359.84</v>
      </c>
      <c r="L12" s="27">
        <f>SUM(L13:L19)</f>
        <v>0</v>
      </c>
    </row>
    <row r="13" spans="1:14" s="12" customFormat="1" ht="21.6" customHeight="1">
      <c r="A13" s="28" t="s">
        <v>165</v>
      </c>
      <c r="B13" s="25">
        <f t="shared" si="1"/>
        <v>183.25</v>
      </c>
      <c r="C13" s="19">
        <v>0</v>
      </c>
      <c r="D13" s="25">
        <f t="shared" si="2"/>
        <v>140.06</v>
      </c>
      <c r="E13" s="19">
        <v>93.7</v>
      </c>
      <c r="F13" s="19"/>
      <c r="G13" s="19"/>
      <c r="H13" s="26">
        <v>46.36</v>
      </c>
      <c r="I13" s="25">
        <f t="shared" si="3"/>
        <v>43.19</v>
      </c>
      <c r="J13" s="19"/>
      <c r="K13" s="26">
        <v>43.19</v>
      </c>
      <c r="L13" s="19"/>
    </row>
    <row r="14" spans="1:14" s="12" customFormat="1" ht="21.6" customHeight="1">
      <c r="A14" s="28" t="s">
        <v>7</v>
      </c>
      <c r="B14" s="25">
        <f t="shared" si="1"/>
        <v>203.24</v>
      </c>
      <c r="C14" s="19">
        <v>0</v>
      </c>
      <c r="D14" s="25">
        <f t="shared" si="2"/>
        <v>161.11000000000001</v>
      </c>
      <c r="E14" s="19">
        <v>125.7</v>
      </c>
      <c r="F14" s="19"/>
      <c r="G14" s="19"/>
      <c r="H14" s="26">
        <v>35.409999999999997</v>
      </c>
      <c r="I14" s="25">
        <f t="shared" si="3"/>
        <v>42.13</v>
      </c>
      <c r="J14" s="19"/>
      <c r="K14" s="26">
        <v>42.13</v>
      </c>
      <c r="L14" s="19"/>
    </row>
    <row r="15" spans="1:14" s="12" customFormat="1" ht="21.6" customHeight="1">
      <c r="A15" s="28" t="s">
        <v>8</v>
      </c>
      <c r="B15" s="25">
        <f t="shared" si="1"/>
        <v>91.48</v>
      </c>
      <c r="C15" s="19">
        <v>0</v>
      </c>
      <c r="D15" s="25">
        <f t="shared" si="2"/>
        <v>42.15</v>
      </c>
      <c r="E15" s="19">
        <v>8.6</v>
      </c>
      <c r="F15" s="19"/>
      <c r="G15" s="19"/>
      <c r="H15" s="26">
        <v>33.549999999999997</v>
      </c>
      <c r="I15" s="25">
        <f t="shared" si="3"/>
        <v>49.33</v>
      </c>
      <c r="J15" s="19"/>
      <c r="K15" s="26">
        <v>49.33</v>
      </c>
      <c r="L15" s="19"/>
    </row>
    <row r="16" spans="1:14" s="12" customFormat="1" ht="21.6" customHeight="1">
      <c r="A16" s="28" t="s">
        <v>166</v>
      </c>
      <c r="B16" s="25">
        <f t="shared" si="1"/>
        <v>163.43</v>
      </c>
      <c r="C16" s="19">
        <v>0</v>
      </c>
      <c r="D16" s="25">
        <f t="shared" si="2"/>
        <v>98.13</v>
      </c>
      <c r="E16" s="19">
        <v>18.399999999999999</v>
      </c>
      <c r="F16" s="19">
        <v>12.9</v>
      </c>
      <c r="G16" s="19"/>
      <c r="H16" s="26">
        <v>66.83</v>
      </c>
      <c r="I16" s="25">
        <f t="shared" si="3"/>
        <v>65.3</v>
      </c>
      <c r="J16" s="19"/>
      <c r="K16" s="26">
        <v>65.3</v>
      </c>
      <c r="L16" s="19"/>
    </row>
    <row r="17" spans="1:12" s="12" customFormat="1" ht="21.6" customHeight="1">
      <c r="A17" s="28" t="s">
        <v>9</v>
      </c>
      <c r="B17" s="25">
        <f t="shared" si="1"/>
        <v>70.47</v>
      </c>
      <c r="C17" s="19">
        <v>0</v>
      </c>
      <c r="D17" s="25">
        <f t="shared" si="2"/>
        <v>30.17</v>
      </c>
      <c r="E17" s="19">
        <v>1.6</v>
      </c>
      <c r="F17" s="19"/>
      <c r="G17" s="19"/>
      <c r="H17" s="26">
        <v>28.57</v>
      </c>
      <c r="I17" s="25">
        <f t="shared" si="3"/>
        <v>40.299999999999997</v>
      </c>
      <c r="J17" s="19"/>
      <c r="K17" s="26">
        <v>40.299999999999997</v>
      </c>
      <c r="L17" s="19"/>
    </row>
    <row r="18" spans="1:12" s="12" customFormat="1" ht="21.6" customHeight="1">
      <c r="A18" s="28" t="s">
        <v>10</v>
      </c>
      <c r="B18" s="25">
        <f t="shared" si="1"/>
        <v>339.9</v>
      </c>
      <c r="C18" s="19">
        <v>0</v>
      </c>
      <c r="D18" s="25">
        <f t="shared" si="2"/>
        <v>257.2</v>
      </c>
      <c r="E18" s="19">
        <v>155</v>
      </c>
      <c r="F18" s="19">
        <v>2.8</v>
      </c>
      <c r="G18" s="19"/>
      <c r="H18" s="26">
        <v>99.4</v>
      </c>
      <c r="I18" s="25">
        <f t="shared" si="3"/>
        <v>82.7</v>
      </c>
      <c r="J18" s="19">
        <v>20</v>
      </c>
      <c r="K18" s="26">
        <v>62.7</v>
      </c>
      <c r="L18" s="19"/>
    </row>
    <row r="19" spans="1:12" s="12" customFormat="1" ht="21.6" customHeight="1">
      <c r="A19" s="28" t="s">
        <v>11</v>
      </c>
      <c r="B19" s="25">
        <f t="shared" si="1"/>
        <v>93.16</v>
      </c>
      <c r="C19" s="19">
        <v>0</v>
      </c>
      <c r="D19" s="25">
        <f t="shared" si="2"/>
        <v>36.270000000000003</v>
      </c>
      <c r="E19" s="19">
        <v>0</v>
      </c>
      <c r="F19" s="19"/>
      <c r="G19" s="19"/>
      <c r="H19" s="26">
        <v>36.270000000000003</v>
      </c>
      <c r="I19" s="25">
        <f t="shared" si="3"/>
        <v>56.89</v>
      </c>
      <c r="J19" s="19"/>
      <c r="K19" s="26">
        <v>56.89</v>
      </c>
      <c r="L19" s="19"/>
    </row>
    <row r="20" spans="1:12" s="5" customFormat="1" ht="21.6" customHeight="1">
      <c r="A20" s="21" t="s">
        <v>12</v>
      </c>
      <c r="B20" s="25">
        <f t="shared" si="1"/>
        <v>669.13</v>
      </c>
      <c r="C20" s="27">
        <f>SUM(C21:C25)</f>
        <v>0</v>
      </c>
      <c r="D20" s="25">
        <f t="shared" si="2"/>
        <v>249.18</v>
      </c>
      <c r="E20" s="27">
        <f>SUM(E21:E25)</f>
        <v>57.6</v>
      </c>
      <c r="F20" s="27">
        <f>SUM(F21:F25)</f>
        <v>0</v>
      </c>
      <c r="G20" s="27">
        <f>SUM(G21:G25)</f>
        <v>0</v>
      </c>
      <c r="H20" s="25">
        <v>191.58</v>
      </c>
      <c r="I20" s="25">
        <f t="shared" si="3"/>
        <v>419.95</v>
      </c>
      <c r="J20" s="27">
        <f>SUM(J21:J25)</f>
        <v>0</v>
      </c>
      <c r="K20" s="26">
        <v>419.95</v>
      </c>
      <c r="L20" s="27">
        <f>SUM(L21:L25)</f>
        <v>0</v>
      </c>
    </row>
    <row r="21" spans="1:12" s="12" customFormat="1" ht="21.6" customHeight="1">
      <c r="A21" s="29" t="s">
        <v>167</v>
      </c>
      <c r="B21" s="25">
        <f t="shared" si="1"/>
        <v>136.13999999999999</v>
      </c>
      <c r="C21" s="19">
        <v>0</v>
      </c>
      <c r="D21" s="25">
        <f t="shared" si="2"/>
        <v>45.28</v>
      </c>
      <c r="E21" s="19">
        <v>1.7</v>
      </c>
      <c r="F21" s="19"/>
      <c r="G21" s="19"/>
      <c r="H21" s="26">
        <v>43.58</v>
      </c>
      <c r="I21" s="25">
        <f t="shared" si="3"/>
        <v>90.86</v>
      </c>
      <c r="J21" s="19"/>
      <c r="K21" s="26">
        <v>90.86</v>
      </c>
      <c r="L21" s="19"/>
    </row>
    <row r="22" spans="1:12" s="12" customFormat="1" ht="21.6" customHeight="1">
      <c r="A22" s="29" t="s">
        <v>168</v>
      </c>
      <c r="B22" s="25">
        <f t="shared" si="1"/>
        <v>226.75</v>
      </c>
      <c r="C22" s="19">
        <v>0</v>
      </c>
      <c r="D22" s="25">
        <f t="shared" si="2"/>
        <v>116.58</v>
      </c>
      <c r="E22" s="19">
        <v>36.5</v>
      </c>
      <c r="F22" s="19"/>
      <c r="G22" s="19"/>
      <c r="H22" s="26">
        <v>80.08</v>
      </c>
      <c r="I22" s="25">
        <f t="shared" si="3"/>
        <v>110.17</v>
      </c>
      <c r="J22" s="19"/>
      <c r="K22" s="26">
        <v>110.17</v>
      </c>
      <c r="L22" s="19"/>
    </row>
    <row r="23" spans="1:12" s="12" customFormat="1" ht="21.6" customHeight="1">
      <c r="A23" s="29" t="s">
        <v>169</v>
      </c>
      <c r="B23" s="25">
        <f t="shared" si="1"/>
        <v>103</v>
      </c>
      <c r="C23" s="19">
        <v>0</v>
      </c>
      <c r="D23" s="25">
        <f t="shared" si="2"/>
        <v>44.25</v>
      </c>
      <c r="E23" s="19">
        <v>14.7</v>
      </c>
      <c r="F23" s="19"/>
      <c r="G23" s="19"/>
      <c r="H23" s="26">
        <v>29.55</v>
      </c>
      <c r="I23" s="25">
        <f t="shared" si="3"/>
        <v>58.75</v>
      </c>
      <c r="J23" s="19"/>
      <c r="K23" s="26">
        <v>58.75</v>
      </c>
      <c r="L23" s="19"/>
    </row>
    <row r="24" spans="1:12" s="12" customFormat="1" ht="21.6" customHeight="1">
      <c r="A24" s="29" t="s">
        <v>170</v>
      </c>
      <c r="B24" s="25">
        <f t="shared" si="1"/>
        <v>126.32</v>
      </c>
      <c r="C24" s="19">
        <v>0</v>
      </c>
      <c r="D24" s="25">
        <f t="shared" si="2"/>
        <v>24.63</v>
      </c>
      <c r="E24" s="19">
        <v>4.7</v>
      </c>
      <c r="F24" s="19"/>
      <c r="G24" s="19"/>
      <c r="H24" s="26">
        <v>19.93</v>
      </c>
      <c r="I24" s="25">
        <f t="shared" si="3"/>
        <v>101.69</v>
      </c>
      <c r="J24" s="19"/>
      <c r="K24" s="26">
        <v>101.69</v>
      </c>
      <c r="L24" s="19"/>
    </row>
    <row r="25" spans="1:12" s="12" customFormat="1" ht="21.6" customHeight="1">
      <c r="A25" s="29" t="s">
        <v>171</v>
      </c>
      <c r="B25" s="25">
        <f t="shared" si="1"/>
        <v>76.92</v>
      </c>
      <c r="C25" s="19">
        <v>0</v>
      </c>
      <c r="D25" s="25">
        <f t="shared" si="2"/>
        <v>18.440000000000001</v>
      </c>
      <c r="E25" s="19">
        <v>0</v>
      </c>
      <c r="F25" s="19"/>
      <c r="G25" s="19"/>
      <c r="H25" s="26">
        <v>18.440000000000001</v>
      </c>
      <c r="I25" s="25">
        <f t="shared" si="3"/>
        <v>58.48</v>
      </c>
      <c r="J25" s="19"/>
      <c r="K25" s="26">
        <v>58.48</v>
      </c>
      <c r="L25" s="19"/>
    </row>
    <row r="26" spans="1:12" s="4" customFormat="1" ht="21.6" customHeight="1">
      <c r="A26" s="21" t="s">
        <v>13</v>
      </c>
      <c r="B26" s="25">
        <f t="shared" si="1"/>
        <v>2929.73</v>
      </c>
      <c r="C26" s="27">
        <f>C28+C27+C34</f>
        <v>295</v>
      </c>
      <c r="D26" s="25">
        <f t="shared" si="2"/>
        <v>1591</v>
      </c>
      <c r="E26" s="27">
        <f>E28+E27+E34</f>
        <v>125.6</v>
      </c>
      <c r="F26" s="27">
        <f>F28+F27+F34</f>
        <v>168</v>
      </c>
      <c r="G26" s="27">
        <f>G28+G27+G34</f>
        <v>1000</v>
      </c>
      <c r="H26" s="25">
        <v>297.39999999999998</v>
      </c>
      <c r="I26" s="25">
        <f t="shared" si="3"/>
        <v>1043.73</v>
      </c>
      <c r="J26" s="27">
        <f>J28+J27+J34</f>
        <v>6</v>
      </c>
      <c r="K26" s="26">
        <v>1037.73</v>
      </c>
      <c r="L26" s="27">
        <f>L28+L27+L34</f>
        <v>0</v>
      </c>
    </row>
    <row r="27" spans="1:12" s="5" customFormat="1" ht="21.6" customHeight="1">
      <c r="A27" s="21" t="s">
        <v>14</v>
      </c>
      <c r="B27" s="25">
        <f t="shared" si="1"/>
        <v>776.83</v>
      </c>
      <c r="C27" s="19">
        <v>270</v>
      </c>
      <c r="D27" s="25">
        <f t="shared" si="2"/>
        <v>16.8</v>
      </c>
      <c r="E27" s="19">
        <v>0</v>
      </c>
      <c r="F27" s="19"/>
      <c r="G27" s="19"/>
      <c r="H27" s="26">
        <v>16.8</v>
      </c>
      <c r="I27" s="25">
        <f t="shared" si="3"/>
        <v>490.03</v>
      </c>
      <c r="J27" s="19">
        <v>6</v>
      </c>
      <c r="K27" s="26">
        <v>484.03</v>
      </c>
      <c r="L27" s="19"/>
    </row>
    <row r="28" spans="1:12" s="5" customFormat="1" ht="21.6" customHeight="1">
      <c r="A28" s="21" t="s">
        <v>15</v>
      </c>
      <c r="B28" s="25">
        <f t="shared" si="1"/>
        <v>621.65</v>
      </c>
      <c r="C28" s="27">
        <f>SUM(C29:C33)</f>
        <v>5</v>
      </c>
      <c r="D28" s="25">
        <f t="shared" si="2"/>
        <v>361.62</v>
      </c>
      <c r="E28" s="27">
        <f>SUM(E29:E33)</f>
        <v>110.3</v>
      </c>
      <c r="F28" s="27">
        <f>SUM(F29:F33)</f>
        <v>81.900000000000006</v>
      </c>
      <c r="G28" s="27">
        <f>SUM(G29:G33)</f>
        <v>0</v>
      </c>
      <c r="H28" s="25">
        <v>169.42</v>
      </c>
      <c r="I28" s="25">
        <f t="shared" si="3"/>
        <v>255.03</v>
      </c>
      <c r="J28" s="27">
        <f>SUM(J29:J33)</f>
        <v>0</v>
      </c>
      <c r="K28" s="26">
        <v>255.03</v>
      </c>
      <c r="L28" s="27">
        <f>SUM(L29:L33)</f>
        <v>0</v>
      </c>
    </row>
    <row r="29" spans="1:12" s="12" customFormat="1" ht="21.6" customHeight="1">
      <c r="A29" s="29" t="s">
        <v>16</v>
      </c>
      <c r="B29" s="25">
        <f t="shared" si="1"/>
        <v>77.34</v>
      </c>
      <c r="C29" s="19">
        <v>5</v>
      </c>
      <c r="D29" s="25">
        <f t="shared" si="2"/>
        <v>41.81</v>
      </c>
      <c r="E29" s="19">
        <v>14.8</v>
      </c>
      <c r="F29" s="19"/>
      <c r="G29" s="19"/>
      <c r="H29" s="26">
        <v>27.01</v>
      </c>
      <c r="I29" s="25">
        <f t="shared" si="3"/>
        <v>30.53</v>
      </c>
      <c r="J29" s="19"/>
      <c r="K29" s="26">
        <v>30.53</v>
      </c>
      <c r="L29" s="19"/>
    </row>
    <row r="30" spans="1:12" s="12" customFormat="1" ht="21.6" customHeight="1">
      <c r="A30" s="29" t="s">
        <v>17</v>
      </c>
      <c r="B30" s="25">
        <f t="shared" si="1"/>
        <v>128.29</v>
      </c>
      <c r="C30" s="19">
        <v>0</v>
      </c>
      <c r="D30" s="25">
        <f t="shared" si="2"/>
        <v>86.63</v>
      </c>
      <c r="E30" s="19">
        <v>17.100000000000001</v>
      </c>
      <c r="F30" s="19">
        <v>46</v>
      </c>
      <c r="G30" s="19"/>
      <c r="H30" s="26">
        <v>23.53</v>
      </c>
      <c r="I30" s="25">
        <f t="shared" si="3"/>
        <v>41.66</v>
      </c>
      <c r="J30" s="19"/>
      <c r="K30" s="26">
        <v>41.66</v>
      </c>
      <c r="L30" s="19"/>
    </row>
    <row r="31" spans="1:12" s="12" customFormat="1" ht="21.6" customHeight="1">
      <c r="A31" s="29" t="s">
        <v>18</v>
      </c>
      <c r="B31" s="25">
        <f t="shared" si="1"/>
        <v>218.82</v>
      </c>
      <c r="C31" s="19">
        <v>0</v>
      </c>
      <c r="D31" s="25">
        <f t="shared" si="2"/>
        <v>124.54</v>
      </c>
      <c r="E31" s="19">
        <v>41.5</v>
      </c>
      <c r="F31" s="19">
        <v>35.9</v>
      </c>
      <c r="G31" s="19"/>
      <c r="H31" s="26">
        <v>47.14</v>
      </c>
      <c r="I31" s="25">
        <f t="shared" si="3"/>
        <v>94.28</v>
      </c>
      <c r="J31" s="19"/>
      <c r="K31" s="26">
        <v>94.28</v>
      </c>
      <c r="L31" s="19"/>
    </row>
    <row r="32" spans="1:12" s="12" customFormat="1" ht="21.6" customHeight="1">
      <c r="A32" s="29" t="s">
        <v>19</v>
      </c>
      <c r="B32" s="25">
        <f t="shared" si="1"/>
        <v>130.16999999999999</v>
      </c>
      <c r="C32" s="19">
        <v>0</v>
      </c>
      <c r="D32" s="25">
        <f t="shared" si="2"/>
        <v>90.47</v>
      </c>
      <c r="E32" s="19">
        <v>36.9</v>
      </c>
      <c r="F32" s="19"/>
      <c r="G32" s="19"/>
      <c r="H32" s="26">
        <v>53.57</v>
      </c>
      <c r="I32" s="25">
        <f t="shared" si="3"/>
        <v>39.700000000000003</v>
      </c>
      <c r="J32" s="19"/>
      <c r="K32" s="26">
        <v>39.700000000000003</v>
      </c>
      <c r="L32" s="19"/>
    </row>
    <row r="33" spans="1:12" s="12" customFormat="1" ht="21.6" customHeight="1">
      <c r="A33" s="29" t="s">
        <v>20</v>
      </c>
      <c r="B33" s="25">
        <f t="shared" si="1"/>
        <v>67.03</v>
      </c>
      <c r="C33" s="19">
        <v>0</v>
      </c>
      <c r="D33" s="25">
        <f t="shared" si="2"/>
        <v>18.170000000000002</v>
      </c>
      <c r="E33" s="19">
        <v>0</v>
      </c>
      <c r="F33" s="19"/>
      <c r="G33" s="19"/>
      <c r="H33" s="26">
        <v>18.170000000000002</v>
      </c>
      <c r="I33" s="25">
        <f t="shared" si="3"/>
        <v>48.86</v>
      </c>
      <c r="J33" s="19"/>
      <c r="K33" s="26">
        <v>48.86</v>
      </c>
      <c r="L33" s="19"/>
    </row>
    <row r="34" spans="1:12" s="5" customFormat="1" ht="21.6" customHeight="1">
      <c r="A34" s="21" t="s">
        <v>21</v>
      </c>
      <c r="B34" s="25">
        <f t="shared" si="1"/>
        <v>1531.25</v>
      </c>
      <c r="C34" s="27">
        <f>SUM(C35:C39)</f>
        <v>20</v>
      </c>
      <c r="D34" s="25">
        <f t="shared" si="2"/>
        <v>1212.58</v>
      </c>
      <c r="E34" s="27">
        <f>SUM(E35:E39)</f>
        <v>15.3</v>
      </c>
      <c r="F34" s="27">
        <f>SUM(F35:F39)</f>
        <v>86.1</v>
      </c>
      <c r="G34" s="27">
        <f>SUM(G35:G39)</f>
        <v>1000</v>
      </c>
      <c r="H34" s="25">
        <v>111.18</v>
      </c>
      <c r="I34" s="25">
        <f t="shared" si="3"/>
        <v>298.67</v>
      </c>
      <c r="J34" s="27">
        <f>SUM(J35:J39)</f>
        <v>0</v>
      </c>
      <c r="K34" s="26">
        <v>298.67</v>
      </c>
      <c r="L34" s="27">
        <f>SUM(L35:L39)</f>
        <v>0</v>
      </c>
    </row>
    <row r="35" spans="1:12" s="12" customFormat="1" ht="21.6" customHeight="1">
      <c r="A35" s="29" t="s">
        <v>22</v>
      </c>
      <c r="B35" s="25">
        <f t="shared" si="1"/>
        <v>64.03</v>
      </c>
      <c r="C35" s="19">
        <v>0</v>
      </c>
      <c r="D35" s="25">
        <f t="shared" si="2"/>
        <v>16.579999999999998</v>
      </c>
      <c r="E35" s="19">
        <v>0</v>
      </c>
      <c r="F35" s="19"/>
      <c r="G35" s="19"/>
      <c r="H35" s="26">
        <v>16.579999999999998</v>
      </c>
      <c r="I35" s="25">
        <f t="shared" si="3"/>
        <v>47.45</v>
      </c>
      <c r="J35" s="19"/>
      <c r="K35" s="26">
        <v>47.45</v>
      </c>
      <c r="L35" s="19"/>
    </row>
    <row r="36" spans="1:12" s="12" customFormat="1" ht="21.6" customHeight="1">
      <c r="A36" s="29" t="s">
        <v>23</v>
      </c>
      <c r="B36" s="25">
        <f t="shared" si="1"/>
        <v>175.1</v>
      </c>
      <c r="C36" s="19">
        <v>0</v>
      </c>
      <c r="D36" s="25">
        <f t="shared" si="2"/>
        <v>128.86000000000001</v>
      </c>
      <c r="E36" s="19">
        <v>12.4</v>
      </c>
      <c r="F36" s="19">
        <v>86.1</v>
      </c>
      <c r="G36" s="19"/>
      <c r="H36" s="26">
        <v>30.36</v>
      </c>
      <c r="I36" s="25">
        <f t="shared" si="3"/>
        <v>46.24</v>
      </c>
      <c r="J36" s="19"/>
      <c r="K36" s="26">
        <v>46.24</v>
      </c>
      <c r="L36" s="19"/>
    </row>
    <row r="37" spans="1:12" s="12" customFormat="1" ht="21.6" customHeight="1">
      <c r="A37" s="29" t="s">
        <v>24</v>
      </c>
      <c r="B37" s="25">
        <f t="shared" si="1"/>
        <v>67.959999999999994</v>
      </c>
      <c r="C37" s="19">
        <v>0</v>
      </c>
      <c r="D37" s="25">
        <f t="shared" si="2"/>
        <v>19.11</v>
      </c>
      <c r="E37" s="19">
        <v>0</v>
      </c>
      <c r="F37" s="19"/>
      <c r="G37" s="19"/>
      <c r="H37" s="26">
        <v>19.11</v>
      </c>
      <c r="I37" s="25">
        <f t="shared" si="3"/>
        <v>48.85</v>
      </c>
      <c r="J37" s="19"/>
      <c r="K37" s="26">
        <v>48.85</v>
      </c>
      <c r="L37" s="19"/>
    </row>
    <row r="38" spans="1:12" s="12" customFormat="1" ht="21.6" customHeight="1">
      <c r="A38" s="29" t="s">
        <v>25</v>
      </c>
      <c r="B38" s="25">
        <f t="shared" si="1"/>
        <v>625.47</v>
      </c>
      <c r="C38" s="19">
        <v>20</v>
      </c>
      <c r="D38" s="25">
        <f t="shared" si="2"/>
        <v>519.38</v>
      </c>
      <c r="E38" s="19">
        <v>0</v>
      </c>
      <c r="F38" s="19"/>
      <c r="G38" s="19">
        <v>500</v>
      </c>
      <c r="H38" s="26">
        <v>19.38</v>
      </c>
      <c r="I38" s="25">
        <f t="shared" si="3"/>
        <v>86.09</v>
      </c>
      <c r="J38" s="19"/>
      <c r="K38" s="26">
        <v>86.09</v>
      </c>
      <c r="L38" s="19"/>
    </row>
    <row r="39" spans="1:12" s="12" customFormat="1" ht="21.6" customHeight="1">
      <c r="A39" s="29" t="s">
        <v>26</v>
      </c>
      <c r="B39" s="25">
        <f t="shared" si="1"/>
        <v>598.69000000000005</v>
      </c>
      <c r="C39" s="19">
        <v>0</v>
      </c>
      <c r="D39" s="25">
        <f t="shared" si="2"/>
        <v>528.65</v>
      </c>
      <c r="E39" s="19">
        <v>2.9</v>
      </c>
      <c r="F39" s="19"/>
      <c r="G39" s="19">
        <v>500</v>
      </c>
      <c r="H39" s="26">
        <v>25.75</v>
      </c>
      <c r="I39" s="25">
        <f t="shared" si="3"/>
        <v>70.040000000000006</v>
      </c>
      <c r="J39" s="19"/>
      <c r="K39" s="26">
        <v>70.040000000000006</v>
      </c>
      <c r="L39" s="19"/>
    </row>
    <row r="40" spans="1:12" s="5" customFormat="1" ht="21.6" customHeight="1">
      <c r="A40" s="21" t="s">
        <v>27</v>
      </c>
      <c r="B40" s="25">
        <f t="shared" si="1"/>
        <v>3125.7</v>
      </c>
      <c r="C40" s="27">
        <f>C41+C42+C49</f>
        <v>419</v>
      </c>
      <c r="D40" s="25">
        <f t="shared" si="2"/>
        <v>1584.13</v>
      </c>
      <c r="E40" s="27">
        <f>E41+E42+E49</f>
        <v>271.60000000000002</v>
      </c>
      <c r="F40" s="27">
        <f>F41+F42+F49</f>
        <v>787</v>
      </c>
      <c r="G40" s="27">
        <f>G41+G42+G49</f>
        <v>0</v>
      </c>
      <c r="H40" s="25">
        <v>525.53</v>
      </c>
      <c r="I40" s="25">
        <f t="shared" si="3"/>
        <v>1122.57</v>
      </c>
      <c r="J40" s="27">
        <f>J41+J42+J49</f>
        <v>21</v>
      </c>
      <c r="K40" s="26">
        <v>1101.57</v>
      </c>
      <c r="L40" s="27">
        <f>L41+L42+L49</f>
        <v>0</v>
      </c>
    </row>
    <row r="41" spans="1:12" s="4" customFormat="1" ht="21.6" customHeight="1">
      <c r="A41" s="21" t="s">
        <v>28</v>
      </c>
      <c r="B41" s="25">
        <f t="shared" si="1"/>
        <v>734.31</v>
      </c>
      <c r="C41" s="19">
        <v>419</v>
      </c>
      <c r="D41" s="25">
        <f t="shared" si="2"/>
        <v>128.31</v>
      </c>
      <c r="E41" s="19">
        <v>26.6</v>
      </c>
      <c r="F41" s="19">
        <v>50</v>
      </c>
      <c r="G41" s="19"/>
      <c r="H41" s="26">
        <v>51.71</v>
      </c>
      <c r="I41" s="25">
        <f t="shared" si="3"/>
        <v>187</v>
      </c>
      <c r="J41" s="19">
        <v>21</v>
      </c>
      <c r="K41" s="26">
        <v>166</v>
      </c>
      <c r="L41" s="19"/>
    </row>
    <row r="42" spans="1:12" s="4" customFormat="1" ht="21.6" customHeight="1">
      <c r="A42" s="21" t="s">
        <v>29</v>
      </c>
      <c r="B42" s="25">
        <f t="shared" si="1"/>
        <v>1073.68</v>
      </c>
      <c r="C42" s="27">
        <f>SUM(C43:C48)</f>
        <v>0</v>
      </c>
      <c r="D42" s="25">
        <f t="shared" si="2"/>
        <v>811.34</v>
      </c>
      <c r="E42" s="27">
        <f>SUM(E43:E48)</f>
        <v>160</v>
      </c>
      <c r="F42" s="27">
        <f>SUM(F43:F48)</f>
        <v>445.7</v>
      </c>
      <c r="G42" s="27">
        <f>SUM(G43:G48)</f>
        <v>0</v>
      </c>
      <c r="H42" s="25">
        <v>205.64</v>
      </c>
      <c r="I42" s="25">
        <f t="shared" si="3"/>
        <v>262.33999999999997</v>
      </c>
      <c r="J42" s="27">
        <f>SUM(J43:J48)</f>
        <v>0</v>
      </c>
      <c r="K42" s="26">
        <v>262.33999999999997</v>
      </c>
      <c r="L42" s="27">
        <f>SUM(L43:L48)</f>
        <v>0</v>
      </c>
    </row>
    <row r="43" spans="1:12" s="12" customFormat="1" ht="21.6" customHeight="1">
      <c r="A43" s="29" t="s">
        <v>30</v>
      </c>
      <c r="B43" s="25">
        <f t="shared" si="1"/>
        <v>119.05</v>
      </c>
      <c r="C43" s="19">
        <v>0</v>
      </c>
      <c r="D43" s="25">
        <f t="shared" si="2"/>
        <v>82.91</v>
      </c>
      <c r="E43" s="19">
        <v>36.4</v>
      </c>
      <c r="F43" s="19">
        <v>18.5</v>
      </c>
      <c r="G43" s="19"/>
      <c r="H43" s="26">
        <v>28.01</v>
      </c>
      <c r="I43" s="25">
        <f t="shared" si="3"/>
        <v>36.14</v>
      </c>
      <c r="J43" s="19"/>
      <c r="K43" s="26">
        <v>36.14</v>
      </c>
      <c r="L43" s="19"/>
    </row>
    <row r="44" spans="1:12" s="12" customFormat="1" ht="21.6" customHeight="1">
      <c r="A44" s="29" t="s">
        <v>31</v>
      </c>
      <c r="B44" s="25">
        <f t="shared" si="1"/>
        <v>116.19</v>
      </c>
      <c r="C44" s="19">
        <v>0</v>
      </c>
      <c r="D44" s="25">
        <f t="shared" si="2"/>
        <v>80.61</v>
      </c>
      <c r="E44" s="19">
        <v>9.9</v>
      </c>
      <c r="F44" s="19">
        <v>44.5</v>
      </c>
      <c r="G44" s="19"/>
      <c r="H44" s="26">
        <v>26.21</v>
      </c>
      <c r="I44" s="25">
        <f t="shared" si="3"/>
        <v>35.58</v>
      </c>
      <c r="J44" s="19"/>
      <c r="K44" s="26">
        <v>35.58</v>
      </c>
      <c r="L44" s="19"/>
    </row>
    <row r="45" spans="1:12" s="12" customFormat="1" ht="21.6" customHeight="1">
      <c r="A45" s="29" t="s">
        <v>32</v>
      </c>
      <c r="B45" s="25">
        <f t="shared" si="1"/>
        <v>89.55</v>
      </c>
      <c r="C45" s="19">
        <v>0</v>
      </c>
      <c r="D45" s="25">
        <f t="shared" si="2"/>
        <v>22.91</v>
      </c>
      <c r="E45" s="19">
        <v>1.4</v>
      </c>
      <c r="F45" s="19"/>
      <c r="G45" s="19"/>
      <c r="H45" s="26">
        <v>21.51</v>
      </c>
      <c r="I45" s="25">
        <f t="shared" si="3"/>
        <v>66.64</v>
      </c>
      <c r="J45" s="19"/>
      <c r="K45" s="26">
        <v>66.64</v>
      </c>
      <c r="L45" s="19"/>
    </row>
    <row r="46" spans="1:12" s="12" customFormat="1" ht="21.6" customHeight="1">
      <c r="A46" s="29" t="s">
        <v>33</v>
      </c>
      <c r="B46" s="25">
        <f t="shared" si="1"/>
        <v>377.67</v>
      </c>
      <c r="C46" s="19">
        <v>0</v>
      </c>
      <c r="D46" s="25">
        <f t="shared" si="2"/>
        <v>338.29</v>
      </c>
      <c r="E46" s="19">
        <v>36.6</v>
      </c>
      <c r="F46" s="19">
        <v>242.4</v>
      </c>
      <c r="G46" s="19">
        <v>0</v>
      </c>
      <c r="H46" s="26">
        <v>59.29</v>
      </c>
      <c r="I46" s="25">
        <f t="shared" si="3"/>
        <v>39.380000000000003</v>
      </c>
      <c r="J46" s="19"/>
      <c r="K46" s="26">
        <v>39.380000000000003</v>
      </c>
      <c r="L46" s="19"/>
    </row>
    <row r="47" spans="1:12" s="12" customFormat="1" ht="21.6" customHeight="1">
      <c r="A47" s="29" t="s">
        <v>34</v>
      </c>
      <c r="B47" s="25">
        <f t="shared" si="1"/>
        <v>167.74</v>
      </c>
      <c r="C47" s="19">
        <v>0</v>
      </c>
      <c r="D47" s="25">
        <f t="shared" si="2"/>
        <v>130.61000000000001</v>
      </c>
      <c r="E47" s="19">
        <v>45.7</v>
      </c>
      <c r="F47" s="19">
        <v>40.299999999999997</v>
      </c>
      <c r="G47" s="19"/>
      <c r="H47" s="26">
        <v>44.61</v>
      </c>
      <c r="I47" s="25">
        <f t="shared" si="3"/>
        <v>37.130000000000003</v>
      </c>
      <c r="J47" s="19"/>
      <c r="K47" s="26">
        <v>37.130000000000003</v>
      </c>
      <c r="L47" s="19"/>
    </row>
    <row r="48" spans="1:12" s="12" customFormat="1" ht="21.6" customHeight="1">
      <c r="A48" s="29" t="s">
        <v>35</v>
      </c>
      <c r="B48" s="25">
        <f t="shared" si="1"/>
        <v>203.48</v>
      </c>
      <c r="C48" s="19">
        <v>0</v>
      </c>
      <c r="D48" s="25">
        <f t="shared" si="2"/>
        <v>156.01</v>
      </c>
      <c r="E48" s="19">
        <v>30</v>
      </c>
      <c r="F48" s="19">
        <v>100</v>
      </c>
      <c r="G48" s="19"/>
      <c r="H48" s="26">
        <v>26.01</v>
      </c>
      <c r="I48" s="25">
        <f t="shared" si="3"/>
        <v>47.47</v>
      </c>
      <c r="J48" s="19"/>
      <c r="K48" s="26">
        <v>47.47</v>
      </c>
      <c r="L48" s="19"/>
    </row>
    <row r="49" spans="1:12" s="5" customFormat="1" ht="21.6" customHeight="1">
      <c r="A49" s="21" t="s">
        <v>36</v>
      </c>
      <c r="B49" s="25">
        <f t="shared" si="1"/>
        <v>1317.71</v>
      </c>
      <c r="C49" s="27">
        <f>SUM(C50:C60)</f>
        <v>0</v>
      </c>
      <c r="D49" s="25">
        <f t="shared" si="2"/>
        <v>644.48</v>
      </c>
      <c r="E49" s="27">
        <f>SUM(E50:E60)</f>
        <v>85</v>
      </c>
      <c r="F49" s="27">
        <f>SUM(F50:F60)</f>
        <v>291.3</v>
      </c>
      <c r="G49" s="27">
        <f>SUM(G50:G60)</f>
        <v>0</v>
      </c>
      <c r="H49" s="25">
        <v>268.18</v>
      </c>
      <c r="I49" s="25">
        <f t="shared" si="3"/>
        <v>673.23</v>
      </c>
      <c r="J49" s="27">
        <f>SUM(J50:J60)</f>
        <v>0</v>
      </c>
      <c r="K49" s="26">
        <v>673.23</v>
      </c>
      <c r="L49" s="27">
        <f>SUM(L50:L60)</f>
        <v>0</v>
      </c>
    </row>
    <row r="50" spans="1:12" s="12" customFormat="1" ht="21.6" customHeight="1">
      <c r="A50" s="29" t="s">
        <v>37</v>
      </c>
      <c r="B50" s="25">
        <f t="shared" si="1"/>
        <v>190.27</v>
      </c>
      <c r="C50" s="19">
        <v>0</v>
      </c>
      <c r="D50" s="25">
        <f t="shared" si="2"/>
        <v>91.17</v>
      </c>
      <c r="E50" s="19">
        <v>1.5</v>
      </c>
      <c r="F50" s="19">
        <v>50</v>
      </c>
      <c r="G50" s="19"/>
      <c r="H50" s="26">
        <v>39.67</v>
      </c>
      <c r="I50" s="25">
        <f t="shared" si="3"/>
        <v>99.1</v>
      </c>
      <c r="J50" s="19"/>
      <c r="K50" s="26">
        <v>99.1</v>
      </c>
      <c r="L50" s="19"/>
    </row>
    <row r="51" spans="1:12" s="12" customFormat="1" ht="21.6" customHeight="1">
      <c r="A51" s="29" t="s">
        <v>38</v>
      </c>
      <c r="B51" s="25">
        <f t="shared" si="1"/>
        <v>121.17</v>
      </c>
      <c r="C51" s="19">
        <v>0</v>
      </c>
      <c r="D51" s="25">
        <f t="shared" si="2"/>
        <v>70.489999999999995</v>
      </c>
      <c r="E51" s="19">
        <v>2.6</v>
      </c>
      <c r="F51" s="19">
        <v>50</v>
      </c>
      <c r="G51" s="19"/>
      <c r="H51" s="26">
        <v>17.89</v>
      </c>
      <c r="I51" s="25">
        <f t="shared" si="3"/>
        <v>50.68</v>
      </c>
      <c r="J51" s="19"/>
      <c r="K51" s="26">
        <v>50.68</v>
      </c>
      <c r="L51" s="19"/>
    </row>
    <row r="52" spans="1:12" s="12" customFormat="1" ht="21.6" customHeight="1">
      <c r="A52" s="29" t="s">
        <v>39</v>
      </c>
      <c r="B52" s="25">
        <f t="shared" si="1"/>
        <v>179.1</v>
      </c>
      <c r="C52" s="19">
        <v>0</v>
      </c>
      <c r="D52" s="25">
        <f t="shared" si="2"/>
        <v>86.5</v>
      </c>
      <c r="E52" s="19">
        <v>70.8</v>
      </c>
      <c r="F52" s="19"/>
      <c r="G52" s="19"/>
      <c r="H52" s="26">
        <v>15.7</v>
      </c>
      <c r="I52" s="25">
        <f t="shared" si="3"/>
        <v>92.6</v>
      </c>
      <c r="J52" s="19"/>
      <c r="K52" s="26">
        <v>92.6</v>
      </c>
      <c r="L52" s="19"/>
    </row>
    <row r="53" spans="1:12" s="12" customFormat="1" ht="21.6" customHeight="1">
      <c r="A53" s="29" t="s">
        <v>40</v>
      </c>
      <c r="B53" s="25">
        <f t="shared" si="1"/>
        <v>211.64</v>
      </c>
      <c r="C53" s="19">
        <v>0</v>
      </c>
      <c r="D53" s="25">
        <f t="shared" si="2"/>
        <v>166.52</v>
      </c>
      <c r="E53" s="19">
        <v>0</v>
      </c>
      <c r="F53" s="19">
        <v>134.5</v>
      </c>
      <c r="G53" s="19"/>
      <c r="H53" s="26">
        <v>32.020000000000003</v>
      </c>
      <c r="I53" s="25">
        <f t="shared" si="3"/>
        <v>45.12</v>
      </c>
      <c r="J53" s="19"/>
      <c r="K53" s="26">
        <v>45.12</v>
      </c>
      <c r="L53" s="19"/>
    </row>
    <row r="54" spans="1:12" s="12" customFormat="1" ht="21.6" customHeight="1">
      <c r="A54" s="29" t="s">
        <v>41</v>
      </c>
      <c r="B54" s="25">
        <f t="shared" si="1"/>
        <v>87.15</v>
      </c>
      <c r="C54" s="19">
        <v>0</v>
      </c>
      <c r="D54" s="25">
        <f t="shared" si="2"/>
        <v>32.18</v>
      </c>
      <c r="E54" s="19">
        <v>0</v>
      </c>
      <c r="F54" s="19">
        <v>6.8</v>
      </c>
      <c r="G54" s="19"/>
      <c r="H54" s="26">
        <v>25.38</v>
      </c>
      <c r="I54" s="25">
        <f t="shared" si="3"/>
        <v>54.97</v>
      </c>
      <c r="J54" s="19"/>
      <c r="K54" s="26">
        <v>54.97</v>
      </c>
      <c r="L54" s="19"/>
    </row>
    <row r="55" spans="1:12" s="12" customFormat="1" ht="21.6" customHeight="1">
      <c r="A55" s="29" t="s">
        <v>42</v>
      </c>
      <c r="B55" s="25">
        <f t="shared" si="1"/>
        <v>116.52</v>
      </c>
      <c r="C55" s="19">
        <v>0</v>
      </c>
      <c r="D55" s="25">
        <f t="shared" si="2"/>
        <v>30.86</v>
      </c>
      <c r="E55" s="19">
        <v>3.4</v>
      </c>
      <c r="F55" s="19"/>
      <c r="G55" s="19"/>
      <c r="H55" s="26">
        <v>27.46</v>
      </c>
      <c r="I55" s="25">
        <f t="shared" si="3"/>
        <v>85.66</v>
      </c>
      <c r="J55" s="19"/>
      <c r="K55" s="26">
        <v>85.66</v>
      </c>
      <c r="L55" s="19"/>
    </row>
    <row r="56" spans="1:12" s="12" customFormat="1" ht="21.6" customHeight="1">
      <c r="A56" s="29" t="s">
        <v>43</v>
      </c>
      <c r="B56" s="25">
        <f t="shared" si="1"/>
        <v>86.11</v>
      </c>
      <c r="C56" s="19">
        <v>0</v>
      </c>
      <c r="D56" s="25">
        <f t="shared" si="2"/>
        <v>31.75</v>
      </c>
      <c r="E56" s="19">
        <v>3.4</v>
      </c>
      <c r="F56" s="19"/>
      <c r="G56" s="19"/>
      <c r="H56" s="26">
        <v>28.35</v>
      </c>
      <c r="I56" s="25">
        <f t="shared" si="3"/>
        <v>54.36</v>
      </c>
      <c r="J56" s="19"/>
      <c r="K56" s="26">
        <v>54.36</v>
      </c>
      <c r="L56" s="19"/>
    </row>
    <row r="57" spans="1:12" s="12" customFormat="1" ht="21.6" customHeight="1">
      <c r="A57" s="29" t="s">
        <v>44</v>
      </c>
      <c r="B57" s="25">
        <f t="shared" si="1"/>
        <v>68.3</v>
      </c>
      <c r="C57" s="19">
        <v>0</v>
      </c>
      <c r="D57" s="25">
        <f t="shared" si="2"/>
        <v>23.03</v>
      </c>
      <c r="E57" s="19">
        <v>0</v>
      </c>
      <c r="F57" s="19"/>
      <c r="G57" s="19"/>
      <c r="H57" s="26">
        <v>23.03</v>
      </c>
      <c r="I57" s="25">
        <f t="shared" si="3"/>
        <v>45.27</v>
      </c>
      <c r="J57" s="19"/>
      <c r="K57" s="26">
        <v>45.27</v>
      </c>
      <c r="L57" s="19"/>
    </row>
    <row r="58" spans="1:12" s="12" customFormat="1" ht="21.6" customHeight="1">
      <c r="A58" s="29" t="s">
        <v>45</v>
      </c>
      <c r="B58" s="25">
        <f t="shared" si="1"/>
        <v>73.19</v>
      </c>
      <c r="C58" s="19">
        <v>0</v>
      </c>
      <c r="D58" s="25">
        <f t="shared" si="2"/>
        <v>21.84</v>
      </c>
      <c r="E58" s="19">
        <v>0</v>
      </c>
      <c r="F58" s="19"/>
      <c r="G58" s="19"/>
      <c r="H58" s="26">
        <v>21.84</v>
      </c>
      <c r="I58" s="25">
        <f t="shared" si="3"/>
        <v>51.35</v>
      </c>
      <c r="J58" s="19"/>
      <c r="K58" s="26">
        <v>51.35</v>
      </c>
      <c r="L58" s="19"/>
    </row>
    <row r="59" spans="1:12" s="12" customFormat="1" ht="21.6" customHeight="1">
      <c r="A59" s="29" t="s">
        <v>46</v>
      </c>
      <c r="B59" s="25">
        <f t="shared" si="1"/>
        <v>123.67</v>
      </c>
      <c r="C59" s="19">
        <v>0</v>
      </c>
      <c r="D59" s="25">
        <f t="shared" si="2"/>
        <v>77.36</v>
      </c>
      <c r="E59" s="19">
        <v>3.3</v>
      </c>
      <c r="F59" s="19">
        <v>50</v>
      </c>
      <c r="G59" s="19"/>
      <c r="H59" s="26">
        <v>24.06</v>
      </c>
      <c r="I59" s="25">
        <f t="shared" si="3"/>
        <v>46.31</v>
      </c>
      <c r="J59" s="19"/>
      <c r="K59" s="26">
        <v>46.31</v>
      </c>
      <c r="L59" s="19"/>
    </row>
    <row r="60" spans="1:12" s="12" customFormat="1" ht="21.6" customHeight="1">
      <c r="A60" s="29" t="s">
        <v>47</v>
      </c>
      <c r="B60" s="25">
        <f t="shared" si="1"/>
        <v>60.59</v>
      </c>
      <c r="C60" s="19">
        <v>0</v>
      </c>
      <c r="D60" s="25">
        <f t="shared" si="2"/>
        <v>12.78</v>
      </c>
      <c r="E60" s="19">
        <v>0</v>
      </c>
      <c r="F60" s="19"/>
      <c r="G60" s="19"/>
      <c r="H60" s="26">
        <v>12.78</v>
      </c>
      <c r="I60" s="25">
        <f t="shared" si="3"/>
        <v>47.81</v>
      </c>
      <c r="J60" s="19"/>
      <c r="K60" s="26">
        <v>47.81</v>
      </c>
      <c r="L60" s="19"/>
    </row>
    <row r="61" spans="1:12" s="4" customFormat="1" ht="21.6" customHeight="1">
      <c r="A61" s="21" t="s">
        <v>48</v>
      </c>
      <c r="B61" s="25">
        <f t="shared" si="1"/>
        <v>1928.4</v>
      </c>
      <c r="C61" s="27">
        <f>C62+C63+C67</f>
        <v>132</v>
      </c>
      <c r="D61" s="25">
        <f t="shared" si="2"/>
        <v>806.42</v>
      </c>
      <c r="E61" s="27">
        <f>E62+E63+E67</f>
        <v>253.2</v>
      </c>
      <c r="F61" s="27">
        <f>F62+F63+F67</f>
        <v>272.7</v>
      </c>
      <c r="G61" s="27">
        <f>G62+G63+G67</f>
        <v>0</v>
      </c>
      <c r="H61" s="25">
        <v>280.52</v>
      </c>
      <c r="I61" s="25">
        <f t="shared" si="3"/>
        <v>989.98</v>
      </c>
      <c r="J61" s="27">
        <f>J62+J63+J67</f>
        <v>0</v>
      </c>
      <c r="K61" s="26">
        <v>989.98</v>
      </c>
      <c r="L61" s="27">
        <f>L62+L63+L67</f>
        <v>220</v>
      </c>
    </row>
    <row r="62" spans="1:12" s="4" customFormat="1" ht="21.6" customHeight="1">
      <c r="A62" s="21" t="s">
        <v>49</v>
      </c>
      <c r="B62" s="25">
        <f t="shared" si="1"/>
        <v>399.78</v>
      </c>
      <c r="C62" s="19">
        <v>132</v>
      </c>
      <c r="D62" s="25">
        <f t="shared" si="2"/>
        <v>28.82</v>
      </c>
      <c r="E62" s="19"/>
      <c r="F62" s="19"/>
      <c r="G62" s="19"/>
      <c r="H62" s="26">
        <v>28.82</v>
      </c>
      <c r="I62" s="25">
        <f t="shared" si="3"/>
        <v>238.96</v>
      </c>
      <c r="J62" s="19"/>
      <c r="K62" s="26">
        <v>238.96</v>
      </c>
      <c r="L62" s="19"/>
    </row>
    <row r="63" spans="1:12" s="5" customFormat="1" ht="21.6" customHeight="1">
      <c r="A63" s="21" t="s">
        <v>50</v>
      </c>
      <c r="B63" s="25">
        <f t="shared" si="1"/>
        <v>603.14</v>
      </c>
      <c r="C63" s="27">
        <f>SUM(C64:C66)</f>
        <v>0</v>
      </c>
      <c r="D63" s="25">
        <f t="shared" si="2"/>
        <v>428.27</v>
      </c>
      <c r="E63" s="27">
        <f>SUM(E64:E66)</f>
        <v>184.7</v>
      </c>
      <c r="F63" s="27">
        <f>SUM(F64:F66)</f>
        <v>135.5</v>
      </c>
      <c r="G63" s="27">
        <f>SUM(G64:G66)</f>
        <v>0</v>
      </c>
      <c r="H63" s="25">
        <v>108.07</v>
      </c>
      <c r="I63" s="25">
        <f t="shared" si="3"/>
        <v>174.87</v>
      </c>
      <c r="J63" s="27">
        <f>SUM(J64:J66)</f>
        <v>0</v>
      </c>
      <c r="K63" s="26">
        <v>174.87</v>
      </c>
      <c r="L63" s="27">
        <f>SUM(L64:L66)</f>
        <v>0</v>
      </c>
    </row>
    <row r="64" spans="1:12" s="12" customFormat="1" ht="21.6" customHeight="1">
      <c r="A64" s="29" t="s">
        <v>51</v>
      </c>
      <c r="B64" s="25">
        <f t="shared" si="1"/>
        <v>174.25</v>
      </c>
      <c r="C64" s="19">
        <v>0</v>
      </c>
      <c r="D64" s="25">
        <f t="shared" si="2"/>
        <v>137.69</v>
      </c>
      <c r="E64" s="19">
        <v>56.7</v>
      </c>
      <c r="F64" s="19">
        <v>35.5</v>
      </c>
      <c r="G64" s="19"/>
      <c r="H64" s="26">
        <v>45.49</v>
      </c>
      <c r="I64" s="25">
        <f t="shared" si="3"/>
        <v>36.56</v>
      </c>
      <c r="J64" s="19"/>
      <c r="K64" s="26">
        <v>36.56</v>
      </c>
      <c r="L64" s="19"/>
    </row>
    <row r="65" spans="1:12" s="12" customFormat="1" ht="21.6" customHeight="1">
      <c r="A65" s="29" t="s">
        <v>52</v>
      </c>
      <c r="B65" s="25">
        <f t="shared" si="1"/>
        <v>135.9</v>
      </c>
      <c r="C65" s="19">
        <v>0</v>
      </c>
      <c r="D65" s="25">
        <f t="shared" si="2"/>
        <v>34.26</v>
      </c>
      <c r="E65" s="19">
        <v>14.6</v>
      </c>
      <c r="F65" s="19"/>
      <c r="G65" s="19"/>
      <c r="H65" s="26">
        <v>19.66</v>
      </c>
      <c r="I65" s="25">
        <f t="shared" si="3"/>
        <v>101.64</v>
      </c>
      <c r="J65" s="19"/>
      <c r="K65" s="26">
        <v>101.64</v>
      </c>
      <c r="L65" s="19"/>
    </row>
    <row r="66" spans="1:12" s="12" customFormat="1" ht="21.6" customHeight="1">
      <c r="A66" s="29" t="s">
        <v>53</v>
      </c>
      <c r="B66" s="25">
        <f t="shared" si="1"/>
        <v>292.99</v>
      </c>
      <c r="C66" s="19">
        <v>0</v>
      </c>
      <c r="D66" s="25">
        <f t="shared" si="2"/>
        <v>256.32</v>
      </c>
      <c r="E66" s="19">
        <v>113.4</v>
      </c>
      <c r="F66" s="19">
        <v>100</v>
      </c>
      <c r="G66" s="19"/>
      <c r="H66" s="26">
        <v>42.92</v>
      </c>
      <c r="I66" s="25">
        <f t="shared" si="3"/>
        <v>36.67</v>
      </c>
      <c r="J66" s="19"/>
      <c r="K66" s="26">
        <v>36.67</v>
      </c>
      <c r="L66" s="19"/>
    </row>
    <row r="67" spans="1:12" s="4" customFormat="1" ht="21.6" customHeight="1">
      <c r="A67" s="21" t="s">
        <v>54</v>
      </c>
      <c r="B67" s="25">
        <f t="shared" si="1"/>
        <v>925.48</v>
      </c>
      <c r="C67" s="27">
        <f>SUM(C68:C71)</f>
        <v>0</v>
      </c>
      <c r="D67" s="25">
        <f t="shared" si="2"/>
        <v>349.33</v>
      </c>
      <c r="E67" s="27">
        <f>SUM(E68:E71)</f>
        <v>68.5</v>
      </c>
      <c r="F67" s="27">
        <f>SUM(F68:F71)</f>
        <v>137.19999999999999</v>
      </c>
      <c r="G67" s="27">
        <f>SUM(G68:G71)</f>
        <v>0</v>
      </c>
      <c r="H67" s="25">
        <v>143.63</v>
      </c>
      <c r="I67" s="25">
        <f t="shared" si="3"/>
        <v>576.15</v>
      </c>
      <c r="J67" s="27">
        <f>SUM(J68:J71)</f>
        <v>0</v>
      </c>
      <c r="K67" s="26">
        <v>576.15</v>
      </c>
      <c r="L67" s="27">
        <f>SUM(L68:L71)</f>
        <v>220</v>
      </c>
    </row>
    <row r="68" spans="1:12" s="12" customFormat="1" ht="21.6" customHeight="1">
      <c r="A68" s="29" t="s">
        <v>55</v>
      </c>
      <c r="B68" s="25">
        <f t="shared" si="1"/>
        <v>81.34</v>
      </c>
      <c r="C68" s="19">
        <v>0</v>
      </c>
      <c r="D68" s="25">
        <f t="shared" si="2"/>
        <v>23.16</v>
      </c>
      <c r="E68" s="19">
        <v>2.8</v>
      </c>
      <c r="F68" s="19"/>
      <c r="G68" s="19"/>
      <c r="H68" s="26">
        <v>20.36</v>
      </c>
      <c r="I68" s="25">
        <f t="shared" si="3"/>
        <v>58.18</v>
      </c>
      <c r="J68" s="19"/>
      <c r="K68" s="26">
        <v>58.18</v>
      </c>
      <c r="L68" s="19"/>
    </row>
    <row r="69" spans="1:12" s="12" customFormat="1" ht="21.6" customHeight="1">
      <c r="A69" s="29" t="s">
        <v>56</v>
      </c>
      <c r="B69" s="25">
        <f t="shared" si="1"/>
        <v>281.36</v>
      </c>
      <c r="C69" s="19">
        <v>0</v>
      </c>
      <c r="D69" s="25">
        <f t="shared" si="2"/>
        <v>154.76</v>
      </c>
      <c r="E69" s="19">
        <v>8.6</v>
      </c>
      <c r="F69" s="19">
        <v>102.2</v>
      </c>
      <c r="G69" s="19">
        <v>0</v>
      </c>
      <c r="H69" s="26">
        <v>43.96</v>
      </c>
      <c r="I69" s="25">
        <f t="shared" si="3"/>
        <v>126.6</v>
      </c>
      <c r="J69" s="19"/>
      <c r="K69" s="26">
        <v>126.6</v>
      </c>
      <c r="L69" s="19"/>
    </row>
    <row r="70" spans="1:12" s="12" customFormat="1" ht="21.6" customHeight="1">
      <c r="A70" s="29" t="s">
        <v>57</v>
      </c>
      <c r="B70" s="25">
        <f t="shared" si="1"/>
        <v>438.89</v>
      </c>
      <c r="C70" s="19">
        <v>0</v>
      </c>
      <c r="D70" s="25">
        <f t="shared" si="2"/>
        <v>94.43</v>
      </c>
      <c r="E70" s="19">
        <v>19.3</v>
      </c>
      <c r="F70" s="19">
        <v>20</v>
      </c>
      <c r="G70" s="19"/>
      <c r="H70" s="26">
        <v>55.13</v>
      </c>
      <c r="I70" s="25">
        <f t="shared" si="3"/>
        <v>344.46</v>
      </c>
      <c r="J70" s="19"/>
      <c r="K70" s="26">
        <v>344.46</v>
      </c>
      <c r="L70" s="19">
        <v>220</v>
      </c>
    </row>
    <row r="71" spans="1:12" s="12" customFormat="1" ht="21.6" customHeight="1">
      <c r="A71" s="29" t="s">
        <v>58</v>
      </c>
      <c r="B71" s="25">
        <f t="shared" ref="B71:B134" si="4">C71+D71+I71</f>
        <v>123.89</v>
      </c>
      <c r="C71" s="19">
        <v>0</v>
      </c>
      <c r="D71" s="25">
        <f t="shared" ref="D71:D134" si="5">E71+F71+G71+H71</f>
        <v>76.98</v>
      </c>
      <c r="E71" s="19">
        <v>37.799999999999997</v>
      </c>
      <c r="F71" s="19">
        <v>15</v>
      </c>
      <c r="G71" s="19"/>
      <c r="H71" s="26">
        <v>24.18</v>
      </c>
      <c r="I71" s="25">
        <f t="shared" ref="I71:I134" si="6">J71+K71</f>
        <v>46.91</v>
      </c>
      <c r="J71" s="19"/>
      <c r="K71" s="26">
        <v>46.91</v>
      </c>
      <c r="L71" s="19"/>
    </row>
    <row r="72" spans="1:12" s="5" customFormat="1" ht="21.6" customHeight="1">
      <c r="A72" s="21" t="s">
        <v>59</v>
      </c>
      <c r="B72" s="25">
        <f t="shared" si="4"/>
        <v>1235.99</v>
      </c>
      <c r="C72" s="27">
        <f>C73+C74+C78</f>
        <v>206</v>
      </c>
      <c r="D72" s="25">
        <f t="shared" si="5"/>
        <v>398.16</v>
      </c>
      <c r="E72" s="27">
        <f>E73+E74+E78</f>
        <v>101</v>
      </c>
      <c r="F72" s="27">
        <f>F73+F74+F78</f>
        <v>40</v>
      </c>
      <c r="G72" s="27">
        <f>G73+G74+G78</f>
        <v>0</v>
      </c>
      <c r="H72" s="25">
        <v>257.16000000000003</v>
      </c>
      <c r="I72" s="25">
        <f t="shared" si="6"/>
        <v>631.83000000000004</v>
      </c>
      <c r="J72" s="27">
        <f>J73+J74+J78</f>
        <v>37</v>
      </c>
      <c r="K72" s="26">
        <v>594.83000000000004</v>
      </c>
      <c r="L72" s="27">
        <f>L73+L74+L78</f>
        <v>120</v>
      </c>
    </row>
    <row r="73" spans="1:12" s="4" customFormat="1" ht="21.6" customHeight="1">
      <c r="A73" s="21" t="s">
        <v>60</v>
      </c>
      <c r="B73" s="25">
        <f t="shared" si="4"/>
        <v>559.59</v>
      </c>
      <c r="C73" s="19">
        <v>83</v>
      </c>
      <c r="D73" s="25">
        <f t="shared" si="5"/>
        <v>111.22</v>
      </c>
      <c r="E73" s="19">
        <v>11.5</v>
      </c>
      <c r="F73" s="19"/>
      <c r="G73" s="19"/>
      <c r="H73" s="26">
        <v>99.72</v>
      </c>
      <c r="I73" s="25">
        <f t="shared" si="6"/>
        <v>365.37</v>
      </c>
      <c r="J73" s="19">
        <v>16</v>
      </c>
      <c r="K73" s="26">
        <v>349.37</v>
      </c>
      <c r="L73" s="19">
        <v>120</v>
      </c>
    </row>
    <row r="74" spans="1:12" s="4" customFormat="1" ht="21.6" customHeight="1">
      <c r="A74" s="21" t="s">
        <v>61</v>
      </c>
      <c r="B74" s="25">
        <f t="shared" si="4"/>
        <v>343.07</v>
      </c>
      <c r="C74" s="27">
        <f>SUM(C75:C77)</f>
        <v>54</v>
      </c>
      <c r="D74" s="25">
        <f t="shared" si="5"/>
        <v>162.69</v>
      </c>
      <c r="E74" s="27">
        <f>SUM(E75:E77)</f>
        <v>38.700000000000003</v>
      </c>
      <c r="F74" s="27">
        <f>SUM(F75:F77)</f>
        <v>40</v>
      </c>
      <c r="G74" s="27">
        <f>SUM(G75:G77)</f>
        <v>0</v>
      </c>
      <c r="H74" s="25">
        <v>83.99</v>
      </c>
      <c r="I74" s="25">
        <f t="shared" si="6"/>
        <v>126.38</v>
      </c>
      <c r="J74" s="27">
        <f>SUM(J75:J77)</f>
        <v>0</v>
      </c>
      <c r="K74" s="26">
        <v>126.38</v>
      </c>
      <c r="L74" s="27">
        <f>SUM(L75:L77)</f>
        <v>0</v>
      </c>
    </row>
    <row r="75" spans="1:12" s="12" customFormat="1" ht="21.6" customHeight="1">
      <c r="A75" s="29" t="s">
        <v>62</v>
      </c>
      <c r="B75" s="25">
        <f t="shared" si="4"/>
        <v>110.57</v>
      </c>
      <c r="C75" s="19">
        <v>3</v>
      </c>
      <c r="D75" s="25">
        <f t="shared" si="5"/>
        <v>55.43</v>
      </c>
      <c r="E75" s="19">
        <v>33.299999999999997</v>
      </c>
      <c r="F75" s="19"/>
      <c r="G75" s="19"/>
      <c r="H75" s="26">
        <v>22.13</v>
      </c>
      <c r="I75" s="25">
        <f t="shared" si="6"/>
        <v>52.14</v>
      </c>
      <c r="J75" s="19"/>
      <c r="K75" s="26">
        <v>52.14</v>
      </c>
      <c r="L75" s="19"/>
    </row>
    <row r="76" spans="1:12" s="12" customFormat="1" ht="21.6" customHeight="1">
      <c r="A76" s="29" t="s">
        <v>63</v>
      </c>
      <c r="B76" s="25">
        <f t="shared" si="4"/>
        <v>139.31</v>
      </c>
      <c r="C76" s="19">
        <v>18</v>
      </c>
      <c r="D76" s="25">
        <f t="shared" si="5"/>
        <v>87.97</v>
      </c>
      <c r="E76" s="19">
        <v>5.4</v>
      </c>
      <c r="F76" s="19">
        <v>40</v>
      </c>
      <c r="G76" s="19"/>
      <c r="H76" s="26">
        <v>42.57</v>
      </c>
      <c r="I76" s="25">
        <f t="shared" si="6"/>
        <v>33.340000000000003</v>
      </c>
      <c r="J76" s="19"/>
      <c r="K76" s="26">
        <v>33.340000000000003</v>
      </c>
      <c r="L76" s="19"/>
    </row>
    <row r="77" spans="1:12" s="12" customFormat="1" ht="21.6" customHeight="1">
      <c r="A77" s="29" t="s">
        <v>64</v>
      </c>
      <c r="B77" s="25">
        <f t="shared" si="4"/>
        <v>93.19</v>
      </c>
      <c r="C77" s="19">
        <v>33</v>
      </c>
      <c r="D77" s="25">
        <f t="shared" si="5"/>
        <v>19.29</v>
      </c>
      <c r="E77" s="19">
        <v>0</v>
      </c>
      <c r="F77" s="19"/>
      <c r="G77" s="19"/>
      <c r="H77" s="26">
        <v>19.29</v>
      </c>
      <c r="I77" s="25">
        <f t="shared" si="6"/>
        <v>40.9</v>
      </c>
      <c r="J77" s="19"/>
      <c r="K77" s="26">
        <v>40.9</v>
      </c>
      <c r="L77" s="19"/>
    </row>
    <row r="78" spans="1:12" s="5" customFormat="1" ht="21.6" customHeight="1">
      <c r="A78" s="21" t="s">
        <v>65</v>
      </c>
      <c r="B78" s="25">
        <f t="shared" si="4"/>
        <v>333.33</v>
      </c>
      <c r="C78" s="27">
        <f>C79</f>
        <v>69</v>
      </c>
      <c r="D78" s="25">
        <f t="shared" si="5"/>
        <v>124.25</v>
      </c>
      <c r="E78" s="27">
        <f>E79</f>
        <v>50.8</v>
      </c>
      <c r="F78" s="27">
        <f>F79</f>
        <v>0</v>
      </c>
      <c r="G78" s="27">
        <f>G79</f>
        <v>0</v>
      </c>
      <c r="H78" s="25">
        <v>73.45</v>
      </c>
      <c r="I78" s="25">
        <f t="shared" si="6"/>
        <v>140.08000000000001</v>
      </c>
      <c r="J78" s="27">
        <f>J79</f>
        <v>21</v>
      </c>
      <c r="K78" s="26">
        <v>119.08</v>
      </c>
      <c r="L78" s="27">
        <f>L79</f>
        <v>0</v>
      </c>
    </row>
    <row r="79" spans="1:12" s="12" customFormat="1" ht="21.6" customHeight="1">
      <c r="A79" s="29" t="s">
        <v>66</v>
      </c>
      <c r="B79" s="25">
        <f t="shared" si="4"/>
        <v>333.33</v>
      </c>
      <c r="C79" s="19">
        <v>69</v>
      </c>
      <c r="D79" s="25">
        <f t="shared" si="5"/>
        <v>124.25</v>
      </c>
      <c r="E79" s="19">
        <v>50.8</v>
      </c>
      <c r="F79" s="19"/>
      <c r="G79" s="19"/>
      <c r="H79" s="26">
        <v>73.45</v>
      </c>
      <c r="I79" s="25">
        <f t="shared" si="6"/>
        <v>140.08000000000001</v>
      </c>
      <c r="J79" s="19">
        <v>21</v>
      </c>
      <c r="K79" s="26">
        <v>119.08</v>
      </c>
      <c r="L79" s="19"/>
    </row>
    <row r="80" spans="1:12" s="5" customFormat="1" ht="21.6" customHeight="1">
      <c r="A80" s="21" t="s">
        <v>67</v>
      </c>
      <c r="B80" s="25">
        <f t="shared" si="4"/>
        <v>694.36</v>
      </c>
      <c r="C80" s="27">
        <f>C81+C82+C85</f>
        <v>171</v>
      </c>
      <c r="D80" s="25">
        <f t="shared" si="5"/>
        <v>92.06</v>
      </c>
      <c r="E80" s="27">
        <f>E81+E82+E85</f>
        <v>6.7</v>
      </c>
      <c r="F80" s="27">
        <f>F81+F82+F85</f>
        <v>0</v>
      </c>
      <c r="G80" s="27">
        <f>G81+G82+G85</f>
        <v>0</v>
      </c>
      <c r="H80" s="25">
        <v>85.36</v>
      </c>
      <c r="I80" s="25">
        <f t="shared" si="6"/>
        <v>431.3</v>
      </c>
      <c r="J80" s="27">
        <f>J81+J82+J85</f>
        <v>6</v>
      </c>
      <c r="K80" s="26">
        <v>425.3</v>
      </c>
      <c r="L80" s="27">
        <f>L81+L82+L85</f>
        <v>160</v>
      </c>
    </row>
    <row r="81" spans="1:12" s="5" customFormat="1" ht="21.6" customHeight="1">
      <c r="A81" s="21" t="s">
        <v>68</v>
      </c>
      <c r="B81" s="25">
        <f t="shared" si="4"/>
        <v>403.76</v>
      </c>
      <c r="C81" s="19">
        <v>141</v>
      </c>
      <c r="D81" s="25">
        <f t="shared" si="5"/>
        <v>15.31</v>
      </c>
      <c r="E81" s="19">
        <v>4.5</v>
      </c>
      <c r="F81" s="19"/>
      <c r="G81" s="19"/>
      <c r="H81" s="26">
        <v>10.81</v>
      </c>
      <c r="I81" s="25">
        <f t="shared" si="6"/>
        <v>247.45</v>
      </c>
      <c r="J81" s="19">
        <v>5</v>
      </c>
      <c r="K81" s="26">
        <v>242.45</v>
      </c>
      <c r="L81" s="19">
        <v>160</v>
      </c>
    </row>
    <row r="82" spans="1:12" s="5" customFormat="1" ht="21.6" customHeight="1">
      <c r="A82" s="21" t="s">
        <v>69</v>
      </c>
      <c r="B82" s="25">
        <f t="shared" si="4"/>
        <v>173.66</v>
      </c>
      <c r="C82" s="27">
        <f>SUM(C83:C84)</f>
        <v>30</v>
      </c>
      <c r="D82" s="25">
        <f t="shared" si="5"/>
        <v>42.56</v>
      </c>
      <c r="E82" s="27">
        <f>SUM(E83:E84)</f>
        <v>2.2000000000000002</v>
      </c>
      <c r="F82" s="27">
        <f>SUM(F83:F84)</f>
        <v>0</v>
      </c>
      <c r="G82" s="27">
        <f>SUM(G83:G84)</f>
        <v>0</v>
      </c>
      <c r="H82" s="25">
        <v>40.36</v>
      </c>
      <c r="I82" s="25">
        <f t="shared" si="6"/>
        <v>101.1</v>
      </c>
      <c r="J82" s="27">
        <f>SUM(J83:J84)</f>
        <v>0</v>
      </c>
      <c r="K82" s="26">
        <v>101.1</v>
      </c>
      <c r="L82" s="27">
        <f>SUM(L83:L84)</f>
        <v>0</v>
      </c>
    </row>
    <row r="83" spans="1:12" s="12" customFormat="1" ht="21.6" customHeight="1">
      <c r="A83" s="29" t="s">
        <v>70</v>
      </c>
      <c r="B83" s="25">
        <f t="shared" si="4"/>
        <v>46.72</v>
      </c>
      <c r="C83" s="19">
        <v>0</v>
      </c>
      <c r="D83" s="25">
        <f t="shared" si="5"/>
        <v>15.69</v>
      </c>
      <c r="E83" s="19">
        <v>0</v>
      </c>
      <c r="F83" s="19"/>
      <c r="G83" s="19"/>
      <c r="H83" s="26">
        <v>15.69</v>
      </c>
      <c r="I83" s="25">
        <f t="shared" si="6"/>
        <v>31.03</v>
      </c>
      <c r="J83" s="19"/>
      <c r="K83" s="26">
        <v>31.03</v>
      </c>
      <c r="L83" s="19"/>
    </row>
    <row r="84" spans="1:12" s="12" customFormat="1" ht="21.6" customHeight="1">
      <c r="A84" s="29" t="s">
        <v>71</v>
      </c>
      <c r="B84" s="25">
        <f t="shared" si="4"/>
        <v>126.94</v>
      </c>
      <c r="C84" s="19">
        <v>30</v>
      </c>
      <c r="D84" s="25">
        <f t="shared" si="5"/>
        <v>26.87</v>
      </c>
      <c r="E84" s="19">
        <v>2.2000000000000002</v>
      </c>
      <c r="F84" s="19"/>
      <c r="G84" s="19"/>
      <c r="H84" s="26">
        <v>24.67</v>
      </c>
      <c r="I84" s="25">
        <f t="shared" si="6"/>
        <v>70.069999999999993</v>
      </c>
      <c r="J84" s="19"/>
      <c r="K84" s="26">
        <v>70.069999999999993</v>
      </c>
      <c r="L84" s="19"/>
    </row>
    <row r="85" spans="1:12" s="5" customFormat="1" ht="21.6" customHeight="1">
      <c r="A85" s="21" t="s">
        <v>72</v>
      </c>
      <c r="B85" s="25">
        <f t="shared" si="4"/>
        <v>116.94</v>
      </c>
      <c r="C85" s="27">
        <f>SUM(C86:C87)</f>
        <v>0</v>
      </c>
      <c r="D85" s="25">
        <f t="shared" si="5"/>
        <v>34.19</v>
      </c>
      <c r="E85" s="27">
        <f>SUM(E86:E87)</f>
        <v>0</v>
      </c>
      <c r="F85" s="27">
        <f>SUM(F86:F87)</f>
        <v>0</v>
      </c>
      <c r="G85" s="27">
        <f>SUM(G86:G87)</f>
        <v>0</v>
      </c>
      <c r="H85" s="25">
        <v>34.19</v>
      </c>
      <c r="I85" s="25">
        <f t="shared" si="6"/>
        <v>82.75</v>
      </c>
      <c r="J85" s="27">
        <f>SUM(J86:J87)</f>
        <v>1</v>
      </c>
      <c r="K85" s="26">
        <v>81.75</v>
      </c>
      <c r="L85" s="27">
        <f>SUM(L86:L87)</f>
        <v>0</v>
      </c>
    </row>
    <row r="86" spans="1:12" s="12" customFormat="1" ht="21.6" customHeight="1">
      <c r="A86" s="29" t="s">
        <v>73</v>
      </c>
      <c r="B86" s="25">
        <f t="shared" si="4"/>
        <v>67.64</v>
      </c>
      <c r="C86" s="19">
        <v>0</v>
      </c>
      <c r="D86" s="25">
        <f t="shared" si="5"/>
        <v>19.77</v>
      </c>
      <c r="E86" s="19">
        <v>0</v>
      </c>
      <c r="F86" s="19"/>
      <c r="G86" s="19"/>
      <c r="H86" s="26">
        <v>19.77</v>
      </c>
      <c r="I86" s="25">
        <f t="shared" si="6"/>
        <v>47.87</v>
      </c>
      <c r="J86" s="19">
        <v>1</v>
      </c>
      <c r="K86" s="26">
        <v>46.87</v>
      </c>
      <c r="L86" s="19"/>
    </row>
    <row r="87" spans="1:12" s="12" customFormat="1" ht="21.6" customHeight="1">
      <c r="A87" s="29" t="s">
        <v>74</v>
      </c>
      <c r="B87" s="25">
        <f t="shared" si="4"/>
        <v>49.3</v>
      </c>
      <c r="C87" s="19">
        <v>0</v>
      </c>
      <c r="D87" s="25">
        <f t="shared" si="5"/>
        <v>14.42</v>
      </c>
      <c r="E87" s="19">
        <v>0</v>
      </c>
      <c r="F87" s="19"/>
      <c r="G87" s="19"/>
      <c r="H87" s="26">
        <v>14.42</v>
      </c>
      <c r="I87" s="25">
        <f t="shared" si="6"/>
        <v>34.880000000000003</v>
      </c>
      <c r="J87" s="19"/>
      <c r="K87" s="26">
        <v>34.880000000000003</v>
      </c>
      <c r="L87" s="19"/>
    </row>
    <row r="88" spans="1:12" s="5" customFormat="1" ht="21.6" customHeight="1">
      <c r="A88" s="21" t="s">
        <v>75</v>
      </c>
      <c r="B88" s="25">
        <f t="shared" si="4"/>
        <v>1509.58</v>
      </c>
      <c r="C88" s="27">
        <f>C89+C90+C94</f>
        <v>257</v>
      </c>
      <c r="D88" s="25">
        <f t="shared" si="5"/>
        <v>618.69000000000005</v>
      </c>
      <c r="E88" s="27">
        <f>E89+E90+E94</f>
        <v>297.3</v>
      </c>
      <c r="F88" s="27">
        <f>F89+F90+F94</f>
        <v>154.80000000000001</v>
      </c>
      <c r="G88" s="27">
        <f>G89+G90+G94</f>
        <v>0</v>
      </c>
      <c r="H88" s="25">
        <v>166.59</v>
      </c>
      <c r="I88" s="25">
        <f t="shared" si="6"/>
        <v>633.89</v>
      </c>
      <c r="J88" s="27">
        <f>J89+J90+J94</f>
        <v>0</v>
      </c>
      <c r="K88" s="26">
        <v>633.89</v>
      </c>
      <c r="L88" s="27">
        <f>L89+L90+L94</f>
        <v>0</v>
      </c>
    </row>
    <row r="89" spans="1:12" s="5" customFormat="1" ht="21.6" customHeight="1">
      <c r="A89" s="21" t="s">
        <v>76</v>
      </c>
      <c r="B89" s="25">
        <f t="shared" si="4"/>
        <v>613.77</v>
      </c>
      <c r="C89" s="19">
        <v>252.2</v>
      </c>
      <c r="D89" s="25">
        <f t="shared" si="5"/>
        <v>167.71</v>
      </c>
      <c r="E89" s="19">
        <v>113.7</v>
      </c>
      <c r="F89" s="19">
        <v>27.5</v>
      </c>
      <c r="G89" s="19"/>
      <c r="H89" s="26">
        <v>26.51</v>
      </c>
      <c r="I89" s="25">
        <f t="shared" si="6"/>
        <v>193.86</v>
      </c>
      <c r="J89" s="19"/>
      <c r="K89" s="26">
        <v>193.86</v>
      </c>
      <c r="L89" s="19"/>
    </row>
    <row r="90" spans="1:12" s="4" customFormat="1" ht="21.6" customHeight="1">
      <c r="A90" s="21" t="s">
        <v>77</v>
      </c>
      <c r="B90" s="25">
        <f t="shared" si="4"/>
        <v>347.39</v>
      </c>
      <c r="C90" s="27">
        <f>SUM(C91:C93)</f>
        <v>2.8</v>
      </c>
      <c r="D90" s="25">
        <f t="shared" si="5"/>
        <v>119.91</v>
      </c>
      <c r="E90" s="27">
        <f>SUM(E91:E93)</f>
        <v>5.8</v>
      </c>
      <c r="F90" s="27">
        <f>SUM(F91:F93)</f>
        <v>55</v>
      </c>
      <c r="G90" s="27">
        <f>SUM(G91:G93)</f>
        <v>0</v>
      </c>
      <c r="H90" s="25">
        <v>59.11</v>
      </c>
      <c r="I90" s="25">
        <f t="shared" si="6"/>
        <v>224.68</v>
      </c>
      <c r="J90" s="27">
        <f>SUM(J91:J93)</f>
        <v>0</v>
      </c>
      <c r="K90" s="26">
        <v>224.68</v>
      </c>
      <c r="L90" s="27">
        <f>SUM(L91:L93)</f>
        <v>0</v>
      </c>
    </row>
    <row r="91" spans="1:12" s="12" customFormat="1" ht="21.6" customHeight="1">
      <c r="A91" s="29" t="s">
        <v>78</v>
      </c>
      <c r="B91" s="25">
        <f t="shared" si="4"/>
        <v>99.24</v>
      </c>
      <c r="C91" s="19">
        <v>0.8</v>
      </c>
      <c r="D91" s="25">
        <f t="shared" si="5"/>
        <v>11.84</v>
      </c>
      <c r="E91" s="19">
        <v>0</v>
      </c>
      <c r="F91" s="19"/>
      <c r="G91" s="19"/>
      <c r="H91" s="26">
        <v>11.84</v>
      </c>
      <c r="I91" s="25">
        <f t="shared" si="6"/>
        <v>86.6</v>
      </c>
      <c r="J91" s="19"/>
      <c r="K91" s="26">
        <v>86.6</v>
      </c>
      <c r="L91" s="19"/>
    </row>
    <row r="92" spans="1:12" s="12" customFormat="1" ht="21.6" customHeight="1">
      <c r="A92" s="29" t="s">
        <v>79</v>
      </c>
      <c r="B92" s="25">
        <f t="shared" si="4"/>
        <v>90.51</v>
      </c>
      <c r="C92" s="19">
        <v>1</v>
      </c>
      <c r="D92" s="25">
        <f t="shared" si="5"/>
        <v>29.37</v>
      </c>
      <c r="E92" s="19">
        <v>5.7</v>
      </c>
      <c r="F92" s="19"/>
      <c r="G92" s="19"/>
      <c r="H92" s="26">
        <v>23.67</v>
      </c>
      <c r="I92" s="25">
        <f t="shared" si="6"/>
        <v>60.14</v>
      </c>
      <c r="J92" s="19"/>
      <c r="K92" s="26">
        <v>60.14</v>
      </c>
      <c r="L92" s="19"/>
    </row>
    <row r="93" spans="1:12" s="12" customFormat="1" ht="21.6" customHeight="1">
      <c r="A93" s="29" t="s">
        <v>80</v>
      </c>
      <c r="B93" s="25">
        <f t="shared" si="4"/>
        <v>157.63999999999999</v>
      </c>
      <c r="C93" s="19">
        <v>1</v>
      </c>
      <c r="D93" s="25">
        <f t="shared" si="5"/>
        <v>78.7</v>
      </c>
      <c r="E93" s="19">
        <v>0.1</v>
      </c>
      <c r="F93" s="19">
        <v>55</v>
      </c>
      <c r="G93" s="19"/>
      <c r="H93" s="26">
        <v>23.6</v>
      </c>
      <c r="I93" s="25">
        <f t="shared" si="6"/>
        <v>77.94</v>
      </c>
      <c r="J93" s="19"/>
      <c r="K93" s="26">
        <v>77.94</v>
      </c>
      <c r="L93" s="19"/>
    </row>
    <row r="94" spans="1:12" s="5" customFormat="1" ht="21.6" customHeight="1">
      <c r="A94" s="21" t="s">
        <v>81</v>
      </c>
      <c r="B94" s="25">
        <f t="shared" si="4"/>
        <v>548.41999999999996</v>
      </c>
      <c r="C94" s="27">
        <f>SUM(C95:C96)</f>
        <v>2</v>
      </c>
      <c r="D94" s="25">
        <f t="shared" si="5"/>
        <v>331.07</v>
      </c>
      <c r="E94" s="27">
        <f>SUM(E95:E96)</f>
        <v>177.8</v>
      </c>
      <c r="F94" s="27">
        <f>SUM(F95:F96)</f>
        <v>72.3</v>
      </c>
      <c r="G94" s="27">
        <f>SUM(G95:G96)</f>
        <v>0</v>
      </c>
      <c r="H94" s="25">
        <v>80.97</v>
      </c>
      <c r="I94" s="25">
        <f t="shared" si="6"/>
        <v>215.35</v>
      </c>
      <c r="J94" s="27">
        <f>SUM(J95:J96)</f>
        <v>0</v>
      </c>
      <c r="K94" s="26">
        <v>215.35</v>
      </c>
      <c r="L94" s="27">
        <f>SUM(L95:L96)</f>
        <v>0</v>
      </c>
    </row>
    <row r="95" spans="1:12" s="12" customFormat="1" ht="21.6" customHeight="1">
      <c r="A95" s="29" t="s">
        <v>82</v>
      </c>
      <c r="B95" s="25">
        <f t="shared" si="4"/>
        <v>162.28</v>
      </c>
      <c r="C95" s="19">
        <v>1</v>
      </c>
      <c r="D95" s="25">
        <f t="shared" si="5"/>
        <v>74.03</v>
      </c>
      <c r="E95" s="19">
        <v>7.3</v>
      </c>
      <c r="F95" s="19">
        <v>29</v>
      </c>
      <c r="G95" s="19"/>
      <c r="H95" s="26">
        <v>37.729999999999997</v>
      </c>
      <c r="I95" s="25">
        <f t="shared" si="6"/>
        <v>87.25</v>
      </c>
      <c r="J95" s="19"/>
      <c r="K95" s="26">
        <v>87.25</v>
      </c>
      <c r="L95" s="19"/>
    </row>
    <row r="96" spans="1:12" s="12" customFormat="1" ht="21.6" customHeight="1">
      <c r="A96" s="29" t="s">
        <v>83</v>
      </c>
      <c r="B96" s="25">
        <f t="shared" si="4"/>
        <v>386.14</v>
      </c>
      <c r="C96" s="19">
        <v>1</v>
      </c>
      <c r="D96" s="25">
        <f t="shared" si="5"/>
        <v>257.04000000000002</v>
      </c>
      <c r="E96" s="19">
        <v>170.5</v>
      </c>
      <c r="F96" s="19">
        <v>43.3</v>
      </c>
      <c r="G96" s="19"/>
      <c r="H96" s="26">
        <v>43.24</v>
      </c>
      <c r="I96" s="25">
        <f t="shared" si="6"/>
        <v>128.1</v>
      </c>
      <c r="J96" s="19"/>
      <c r="K96" s="26">
        <v>128.1</v>
      </c>
      <c r="L96" s="19"/>
    </row>
    <row r="97" spans="1:12" s="5" customFormat="1" ht="21.6" customHeight="1">
      <c r="A97" s="21" t="s">
        <v>84</v>
      </c>
      <c r="B97" s="25">
        <f t="shared" si="4"/>
        <v>1316.68</v>
      </c>
      <c r="C97" s="27">
        <f>C98+C99+C103</f>
        <v>214</v>
      </c>
      <c r="D97" s="25">
        <f t="shared" si="5"/>
        <v>480.2</v>
      </c>
      <c r="E97" s="27">
        <f>E98+E99+E103</f>
        <v>91.2</v>
      </c>
      <c r="F97" s="27">
        <f>F98+F99+F103</f>
        <v>143.1</v>
      </c>
      <c r="G97" s="27">
        <f>G98+G99+G103</f>
        <v>0</v>
      </c>
      <c r="H97" s="25">
        <v>245.9</v>
      </c>
      <c r="I97" s="25">
        <f t="shared" si="6"/>
        <v>622.48</v>
      </c>
      <c r="J97" s="27">
        <f>J98+J99+J103</f>
        <v>0</v>
      </c>
      <c r="K97" s="26">
        <v>622.48</v>
      </c>
      <c r="L97" s="27">
        <f>L98+L99+L103</f>
        <v>0</v>
      </c>
    </row>
    <row r="98" spans="1:12" s="5" customFormat="1" ht="21.6" customHeight="1">
      <c r="A98" s="21" t="s">
        <v>85</v>
      </c>
      <c r="B98" s="25">
        <f t="shared" si="4"/>
        <v>324.33999999999997</v>
      </c>
      <c r="C98" s="19">
        <v>189</v>
      </c>
      <c r="D98" s="25">
        <f t="shared" si="5"/>
        <v>24.08</v>
      </c>
      <c r="E98" s="19">
        <v>0</v>
      </c>
      <c r="F98" s="19"/>
      <c r="G98" s="19"/>
      <c r="H98" s="26">
        <v>24.08</v>
      </c>
      <c r="I98" s="25">
        <f t="shared" si="6"/>
        <v>111.26</v>
      </c>
      <c r="J98" s="19"/>
      <c r="K98" s="26">
        <v>111.26</v>
      </c>
      <c r="L98" s="19">
        <v>0</v>
      </c>
    </row>
    <row r="99" spans="1:12" s="5" customFormat="1" ht="21.6" customHeight="1">
      <c r="A99" s="21" t="s">
        <v>86</v>
      </c>
      <c r="B99" s="25">
        <f t="shared" si="4"/>
        <v>413.72</v>
      </c>
      <c r="C99" s="27">
        <f>SUM(C100:C102)</f>
        <v>15</v>
      </c>
      <c r="D99" s="25">
        <f t="shared" si="5"/>
        <v>180.61</v>
      </c>
      <c r="E99" s="27">
        <f>SUM(E100:E102)</f>
        <v>20.3</v>
      </c>
      <c r="F99" s="27">
        <f>SUM(F100:F102)</f>
        <v>46.7</v>
      </c>
      <c r="G99" s="27">
        <f>SUM(G100:G102)</f>
        <v>0</v>
      </c>
      <c r="H99" s="25">
        <v>113.61</v>
      </c>
      <c r="I99" s="25">
        <f t="shared" si="6"/>
        <v>218.11</v>
      </c>
      <c r="J99" s="27">
        <f>SUM(J100:J102)</f>
        <v>0</v>
      </c>
      <c r="K99" s="26">
        <v>218.11</v>
      </c>
      <c r="L99" s="27">
        <f>SUM(L100:L102)</f>
        <v>0</v>
      </c>
    </row>
    <row r="100" spans="1:12" s="12" customFormat="1" ht="21.6" customHeight="1">
      <c r="A100" s="29" t="s">
        <v>87</v>
      </c>
      <c r="B100" s="25">
        <f t="shared" si="4"/>
        <v>153.69999999999999</v>
      </c>
      <c r="C100" s="19">
        <v>5</v>
      </c>
      <c r="D100" s="25">
        <f t="shared" si="5"/>
        <v>86.92</v>
      </c>
      <c r="E100" s="19">
        <v>19.100000000000001</v>
      </c>
      <c r="F100" s="19"/>
      <c r="G100" s="19"/>
      <c r="H100" s="26">
        <v>67.819999999999993</v>
      </c>
      <c r="I100" s="25">
        <f t="shared" si="6"/>
        <v>61.78</v>
      </c>
      <c r="J100" s="19"/>
      <c r="K100" s="26">
        <v>61.78</v>
      </c>
      <c r="L100" s="19"/>
    </row>
    <row r="101" spans="1:12" s="12" customFormat="1" ht="21.6" customHeight="1">
      <c r="A101" s="29" t="s">
        <v>88</v>
      </c>
      <c r="B101" s="25">
        <f t="shared" si="4"/>
        <v>102.94</v>
      </c>
      <c r="C101" s="19">
        <v>5</v>
      </c>
      <c r="D101" s="25">
        <f t="shared" si="5"/>
        <v>26.34</v>
      </c>
      <c r="E101" s="19">
        <v>1.2</v>
      </c>
      <c r="F101" s="19"/>
      <c r="G101" s="19"/>
      <c r="H101" s="26">
        <v>25.14</v>
      </c>
      <c r="I101" s="25">
        <f t="shared" si="6"/>
        <v>71.599999999999994</v>
      </c>
      <c r="J101" s="19"/>
      <c r="K101" s="26">
        <v>71.599999999999994</v>
      </c>
      <c r="L101" s="19"/>
    </row>
    <row r="102" spans="1:12" s="12" customFormat="1" ht="21.6" customHeight="1">
      <c r="A102" s="29" t="s">
        <v>89</v>
      </c>
      <c r="B102" s="25">
        <f t="shared" si="4"/>
        <v>157.08000000000001</v>
      </c>
      <c r="C102" s="19">
        <v>5</v>
      </c>
      <c r="D102" s="25">
        <f t="shared" si="5"/>
        <v>67.349999999999994</v>
      </c>
      <c r="E102" s="19">
        <v>0</v>
      </c>
      <c r="F102" s="19">
        <v>46.7</v>
      </c>
      <c r="G102" s="19"/>
      <c r="H102" s="26">
        <v>20.65</v>
      </c>
      <c r="I102" s="25">
        <f t="shared" si="6"/>
        <v>84.73</v>
      </c>
      <c r="J102" s="19"/>
      <c r="K102" s="26">
        <v>84.73</v>
      </c>
      <c r="L102" s="19"/>
    </row>
    <row r="103" spans="1:12" s="5" customFormat="1" ht="21.6" customHeight="1">
      <c r="A103" s="21" t="s">
        <v>90</v>
      </c>
      <c r="B103" s="25">
        <f t="shared" si="4"/>
        <v>578.62</v>
      </c>
      <c r="C103" s="27">
        <f>SUM(C104:C105)</f>
        <v>10</v>
      </c>
      <c r="D103" s="25">
        <f t="shared" si="5"/>
        <v>275.51</v>
      </c>
      <c r="E103" s="27">
        <f>SUM(E104:E105)</f>
        <v>70.900000000000006</v>
      </c>
      <c r="F103" s="27">
        <f>SUM(F104:F105)</f>
        <v>96.4</v>
      </c>
      <c r="G103" s="27">
        <f>SUM(G104:G105)</f>
        <v>0</v>
      </c>
      <c r="H103" s="25">
        <v>108.21</v>
      </c>
      <c r="I103" s="25">
        <f t="shared" si="6"/>
        <v>293.11</v>
      </c>
      <c r="J103" s="27">
        <f>SUM(J104:J105)</f>
        <v>0</v>
      </c>
      <c r="K103" s="26">
        <v>293.11</v>
      </c>
      <c r="L103" s="27">
        <f>SUM(L104:L105)</f>
        <v>0</v>
      </c>
    </row>
    <row r="104" spans="1:12" s="12" customFormat="1" ht="21.6" customHeight="1">
      <c r="A104" s="29" t="s">
        <v>91</v>
      </c>
      <c r="B104" s="25">
        <f t="shared" si="4"/>
        <v>332.2</v>
      </c>
      <c r="C104" s="19">
        <v>5</v>
      </c>
      <c r="D104" s="25">
        <f t="shared" si="5"/>
        <v>205.69</v>
      </c>
      <c r="E104" s="19">
        <v>60.6</v>
      </c>
      <c r="F104" s="19">
        <v>96.4</v>
      </c>
      <c r="G104" s="19"/>
      <c r="H104" s="26">
        <v>48.69</v>
      </c>
      <c r="I104" s="25">
        <f t="shared" si="6"/>
        <v>121.51</v>
      </c>
      <c r="J104" s="19"/>
      <c r="K104" s="26">
        <v>121.51</v>
      </c>
      <c r="L104" s="19"/>
    </row>
    <row r="105" spans="1:12" s="12" customFormat="1" ht="21.6" customHeight="1">
      <c r="A105" s="29" t="s">
        <v>92</v>
      </c>
      <c r="B105" s="25">
        <f t="shared" si="4"/>
        <v>246.42</v>
      </c>
      <c r="C105" s="19">
        <v>5</v>
      </c>
      <c r="D105" s="25">
        <f t="shared" si="5"/>
        <v>69.819999999999993</v>
      </c>
      <c r="E105" s="19">
        <v>10.3</v>
      </c>
      <c r="F105" s="19"/>
      <c r="G105" s="19"/>
      <c r="H105" s="26">
        <v>59.52</v>
      </c>
      <c r="I105" s="25">
        <f t="shared" si="6"/>
        <v>171.6</v>
      </c>
      <c r="J105" s="19"/>
      <c r="K105" s="26">
        <v>171.6</v>
      </c>
      <c r="L105" s="19"/>
    </row>
    <row r="106" spans="1:12" s="5" customFormat="1" ht="21.6" customHeight="1">
      <c r="A106" s="21" t="s">
        <v>93</v>
      </c>
      <c r="B106" s="25">
        <f t="shared" si="4"/>
        <v>1555.41</v>
      </c>
      <c r="C106" s="27">
        <f>C107+C108+C111</f>
        <v>287</v>
      </c>
      <c r="D106" s="25">
        <f t="shared" si="5"/>
        <v>278.26</v>
      </c>
      <c r="E106" s="27">
        <f>E107+E108+E111</f>
        <v>9.6</v>
      </c>
      <c r="F106" s="27">
        <f>F107+F108+F111</f>
        <v>0</v>
      </c>
      <c r="G106" s="27">
        <f>G107+G108+G111</f>
        <v>0</v>
      </c>
      <c r="H106" s="25">
        <v>268.66000000000003</v>
      </c>
      <c r="I106" s="25">
        <f t="shared" si="6"/>
        <v>990.15</v>
      </c>
      <c r="J106" s="27">
        <f>J107+J108+J111</f>
        <v>55</v>
      </c>
      <c r="K106" s="26">
        <v>935.15</v>
      </c>
      <c r="L106" s="27">
        <f>L107+L108+L111</f>
        <v>0</v>
      </c>
    </row>
    <row r="107" spans="1:12" s="4" customFormat="1" ht="21.6" customHeight="1">
      <c r="A107" s="21" t="s">
        <v>94</v>
      </c>
      <c r="B107" s="25">
        <f t="shared" si="4"/>
        <v>519.32000000000005</v>
      </c>
      <c r="C107" s="19">
        <v>237</v>
      </c>
      <c r="D107" s="25">
        <f t="shared" si="5"/>
        <v>34.54</v>
      </c>
      <c r="E107" s="19">
        <v>0</v>
      </c>
      <c r="F107" s="19"/>
      <c r="G107" s="19"/>
      <c r="H107" s="26">
        <v>34.54</v>
      </c>
      <c r="I107" s="25">
        <f t="shared" si="6"/>
        <v>247.78</v>
      </c>
      <c r="J107" s="19">
        <v>36</v>
      </c>
      <c r="K107" s="26">
        <v>211.78</v>
      </c>
      <c r="L107" s="19">
        <v>0</v>
      </c>
    </row>
    <row r="108" spans="1:12" s="4" customFormat="1" ht="21.6" customHeight="1">
      <c r="A108" s="21" t="s">
        <v>95</v>
      </c>
      <c r="B108" s="25">
        <f t="shared" si="4"/>
        <v>231.12</v>
      </c>
      <c r="C108" s="27">
        <f>SUM(C109:C110)</f>
        <v>0</v>
      </c>
      <c r="D108" s="25">
        <f t="shared" si="5"/>
        <v>51.3</v>
      </c>
      <c r="E108" s="27">
        <f>SUM(E109:E110)</f>
        <v>4.0999999999999996</v>
      </c>
      <c r="F108" s="27">
        <f>SUM(F109:F110)</f>
        <v>0</v>
      </c>
      <c r="G108" s="27">
        <f>SUM(G109:G110)</f>
        <v>0</v>
      </c>
      <c r="H108" s="25">
        <v>47.2</v>
      </c>
      <c r="I108" s="25">
        <f t="shared" si="6"/>
        <v>179.82</v>
      </c>
      <c r="J108" s="27">
        <f>SUM(J109:J110)</f>
        <v>0</v>
      </c>
      <c r="K108" s="26">
        <v>179.82</v>
      </c>
      <c r="L108" s="27">
        <f>SUM(L109:L110)</f>
        <v>0</v>
      </c>
    </row>
    <row r="109" spans="1:12" s="12" customFormat="1" ht="21.6" customHeight="1">
      <c r="A109" s="29" t="s">
        <v>96</v>
      </c>
      <c r="B109" s="25">
        <f t="shared" si="4"/>
        <v>151.01</v>
      </c>
      <c r="C109" s="19">
        <v>0</v>
      </c>
      <c r="D109" s="25">
        <f t="shared" si="5"/>
        <v>28.6</v>
      </c>
      <c r="E109" s="19">
        <v>4.0999999999999996</v>
      </c>
      <c r="F109" s="19"/>
      <c r="G109" s="19"/>
      <c r="H109" s="26">
        <v>24.5</v>
      </c>
      <c r="I109" s="25">
        <f t="shared" si="6"/>
        <v>122.41</v>
      </c>
      <c r="J109" s="19"/>
      <c r="K109" s="26">
        <v>122.41</v>
      </c>
      <c r="L109" s="19"/>
    </row>
    <row r="110" spans="1:12" s="12" customFormat="1" ht="21.6" customHeight="1">
      <c r="A110" s="29" t="s">
        <v>97</v>
      </c>
      <c r="B110" s="25">
        <f t="shared" si="4"/>
        <v>80.11</v>
      </c>
      <c r="C110" s="19">
        <v>0</v>
      </c>
      <c r="D110" s="25">
        <f t="shared" si="5"/>
        <v>22.7</v>
      </c>
      <c r="E110" s="19">
        <v>0</v>
      </c>
      <c r="F110" s="19"/>
      <c r="G110" s="19"/>
      <c r="H110" s="26">
        <v>22.7</v>
      </c>
      <c r="I110" s="25">
        <f t="shared" si="6"/>
        <v>57.41</v>
      </c>
      <c r="J110" s="19"/>
      <c r="K110" s="26">
        <v>57.41</v>
      </c>
      <c r="L110" s="19"/>
    </row>
    <row r="111" spans="1:12" s="5" customFormat="1" ht="21.6" customHeight="1">
      <c r="A111" s="21" t="s">
        <v>98</v>
      </c>
      <c r="B111" s="25">
        <f t="shared" si="4"/>
        <v>804.97</v>
      </c>
      <c r="C111" s="27">
        <f>SUM(C112:C116)</f>
        <v>50</v>
      </c>
      <c r="D111" s="25">
        <f t="shared" si="5"/>
        <v>192.42</v>
      </c>
      <c r="E111" s="27">
        <f>SUM(E112:E116)</f>
        <v>5.5</v>
      </c>
      <c r="F111" s="27">
        <f>SUM(F112:F116)</f>
        <v>0</v>
      </c>
      <c r="G111" s="27">
        <f>SUM(G112:G116)</f>
        <v>0</v>
      </c>
      <c r="H111" s="25">
        <v>186.92</v>
      </c>
      <c r="I111" s="25">
        <f t="shared" si="6"/>
        <v>562.54999999999995</v>
      </c>
      <c r="J111" s="27">
        <f>SUM(J112:J116)</f>
        <v>19</v>
      </c>
      <c r="K111" s="26">
        <v>543.54999999999995</v>
      </c>
      <c r="L111" s="27">
        <f>SUM(L112:L116)</f>
        <v>0</v>
      </c>
    </row>
    <row r="112" spans="1:12" s="12" customFormat="1" ht="21.6" customHeight="1">
      <c r="A112" s="29" t="s">
        <v>99</v>
      </c>
      <c r="B112" s="25">
        <f t="shared" si="4"/>
        <v>135.51</v>
      </c>
      <c r="C112" s="19">
        <v>0</v>
      </c>
      <c r="D112" s="25">
        <f t="shared" si="5"/>
        <v>46.57</v>
      </c>
      <c r="E112" s="19">
        <v>0</v>
      </c>
      <c r="F112" s="19"/>
      <c r="G112" s="19"/>
      <c r="H112" s="26">
        <v>46.57</v>
      </c>
      <c r="I112" s="25">
        <f t="shared" si="6"/>
        <v>88.94</v>
      </c>
      <c r="J112" s="19"/>
      <c r="K112" s="26">
        <v>88.94</v>
      </c>
      <c r="L112" s="19"/>
    </row>
    <row r="113" spans="1:12" s="12" customFormat="1" ht="21.6" customHeight="1">
      <c r="A113" s="29" t="s">
        <v>100</v>
      </c>
      <c r="B113" s="25">
        <f t="shared" si="4"/>
        <v>237.29</v>
      </c>
      <c r="C113" s="19">
        <v>50</v>
      </c>
      <c r="D113" s="25">
        <f t="shared" si="5"/>
        <v>34.11</v>
      </c>
      <c r="E113" s="19">
        <v>0</v>
      </c>
      <c r="F113" s="19"/>
      <c r="G113" s="19"/>
      <c r="H113" s="26">
        <v>34.11</v>
      </c>
      <c r="I113" s="25">
        <f t="shared" si="6"/>
        <v>153.18</v>
      </c>
      <c r="J113" s="19">
        <v>2</v>
      </c>
      <c r="K113" s="26">
        <v>151.18</v>
      </c>
      <c r="L113" s="19"/>
    </row>
    <row r="114" spans="1:12" s="12" customFormat="1" ht="21.6" customHeight="1">
      <c r="A114" s="29" t="s">
        <v>101</v>
      </c>
      <c r="B114" s="25">
        <f t="shared" si="4"/>
        <v>125.14</v>
      </c>
      <c r="C114" s="19">
        <v>0</v>
      </c>
      <c r="D114" s="25">
        <f t="shared" si="5"/>
        <v>23.18</v>
      </c>
      <c r="E114" s="19">
        <v>0</v>
      </c>
      <c r="F114" s="19"/>
      <c r="G114" s="19"/>
      <c r="H114" s="26">
        <v>23.18</v>
      </c>
      <c r="I114" s="25">
        <f t="shared" si="6"/>
        <v>101.96</v>
      </c>
      <c r="J114" s="19"/>
      <c r="K114" s="26">
        <v>101.96</v>
      </c>
      <c r="L114" s="19"/>
    </row>
    <row r="115" spans="1:12" s="12" customFormat="1" ht="21.6" customHeight="1">
      <c r="A115" s="29" t="s">
        <v>102</v>
      </c>
      <c r="B115" s="25">
        <f t="shared" si="4"/>
        <v>193.38</v>
      </c>
      <c r="C115" s="19">
        <v>0</v>
      </c>
      <c r="D115" s="25">
        <f t="shared" si="5"/>
        <v>54.39</v>
      </c>
      <c r="E115" s="19">
        <v>0</v>
      </c>
      <c r="F115" s="19"/>
      <c r="G115" s="19"/>
      <c r="H115" s="26">
        <v>54.39</v>
      </c>
      <c r="I115" s="25">
        <f t="shared" si="6"/>
        <v>138.99</v>
      </c>
      <c r="J115" s="19">
        <v>12</v>
      </c>
      <c r="K115" s="26">
        <v>126.99</v>
      </c>
      <c r="L115" s="19"/>
    </row>
    <row r="116" spans="1:12" s="12" customFormat="1" ht="21.6" customHeight="1">
      <c r="A116" s="29" t="s">
        <v>103</v>
      </c>
      <c r="B116" s="25">
        <f t="shared" si="4"/>
        <v>113.65</v>
      </c>
      <c r="C116" s="19">
        <v>0</v>
      </c>
      <c r="D116" s="25">
        <f t="shared" si="5"/>
        <v>34.17</v>
      </c>
      <c r="E116" s="19">
        <v>5.5</v>
      </c>
      <c r="F116" s="19"/>
      <c r="G116" s="19"/>
      <c r="H116" s="26">
        <v>28.67</v>
      </c>
      <c r="I116" s="25">
        <f t="shared" si="6"/>
        <v>79.48</v>
      </c>
      <c r="J116" s="19">
        <v>5</v>
      </c>
      <c r="K116" s="26">
        <v>74.48</v>
      </c>
      <c r="L116" s="19"/>
    </row>
    <row r="117" spans="1:12" s="5" customFormat="1" ht="21.6" customHeight="1">
      <c r="A117" s="21" t="s">
        <v>104</v>
      </c>
      <c r="B117" s="25">
        <f t="shared" si="4"/>
        <v>1122.03</v>
      </c>
      <c r="C117" s="27">
        <f>C118+C119+C122</f>
        <v>155</v>
      </c>
      <c r="D117" s="25">
        <f t="shared" si="5"/>
        <v>494.5</v>
      </c>
      <c r="E117" s="27">
        <f>E118+E119+E122</f>
        <v>31.1</v>
      </c>
      <c r="F117" s="27">
        <f>F118+F119+F122</f>
        <v>309.39999999999998</v>
      </c>
      <c r="G117" s="27">
        <f>G118+G119+G122</f>
        <v>0</v>
      </c>
      <c r="H117" s="25">
        <v>154</v>
      </c>
      <c r="I117" s="25">
        <f t="shared" si="6"/>
        <v>472.53</v>
      </c>
      <c r="J117" s="27">
        <f>J118+J119+J122</f>
        <v>10</v>
      </c>
      <c r="K117" s="26">
        <v>462.53</v>
      </c>
      <c r="L117" s="27">
        <f>L118+L119+L122</f>
        <v>0</v>
      </c>
    </row>
    <row r="118" spans="1:12" s="5" customFormat="1" ht="21.6" customHeight="1">
      <c r="A118" s="21" t="s">
        <v>105</v>
      </c>
      <c r="B118" s="25">
        <f t="shared" si="4"/>
        <v>419.7</v>
      </c>
      <c r="C118" s="19">
        <v>155</v>
      </c>
      <c r="D118" s="25">
        <f t="shared" si="5"/>
        <v>140.74</v>
      </c>
      <c r="E118" s="19">
        <v>24.4</v>
      </c>
      <c r="F118" s="19">
        <v>80.8</v>
      </c>
      <c r="G118" s="19"/>
      <c r="H118" s="26">
        <v>35.54</v>
      </c>
      <c r="I118" s="25">
        <f t="shared" si="6"/>
        <v>123.96</v>
      </c>
      <c r="J118" s="19"/>
      <c r="K118" s="26">
        <v>123.96</v>
      </c>
      <c r="L118" s="19">
        <v>0</v>
      </c>
    </row>
    <row r="119" spans="1:12" s="5" customFormat="1" ht="21.6" customHeight="1">
      <c r="A119" s="21" t="s">
        <v>106</v>
      </c>
      <c r="B119" s="25">
        <f t="shared" si="4"/>
        <v>230.64</v>
      </c>
      <c r="C119" s="27">
        <f>SUM(C120:C121)</f>
        <v>0</v>
      </c>
      <c r="D119" s="25">
        <f t="shared" si="5"/>
        <v>81.31</v>
      </c>
      <c r="E119" s="27">
        <f>SUM(E120:E121)</f>
        <v>0</v>
      </c>
      <c r="F119" s="27">
        <f>SUM(F120:F121)</f>
        <v>40</v>
      </c>
      <c r="G119" s="27">
        <f>SUM(G120:G121)</f>
        <v>0</v>
      </c>
      <c r="H119" s="25">
        <v>41.31</v>
      </c>
      <c r="I119" s="25">
        <f t="shared" si="6"/>
        <v>149.33000000000001</v>
      </c>
      <c r="J119" s="27">
        <f>SUM(J120:J121)</f>
        <v>10</v>
      </c>
      <c r="K119" s="26">
        <v>139.33000000000001</v>
      </c>
      <c r="L119" s="27">
        <f>SUM(L120:L121)</f>
        <v>0</v>
      </c>
    </row>
    <row r="120" spans="1:12" s="12" customFormat="1" ht="21.6" customHeight="1">
      <c r="A120" s="29" t="s">
        <v>107</v>
      </c>
      <c r="B120" s="25">
        <f t="shared" si="4"/>
        <v>151.04</v>
      </c>
      <c r="C120" s="19">
        <v>0</v>
      </c>
      <c r="D120" s="25">
        <f t="shared" si="5"/>
        <v>62.41</v>
      </c>
      <c r="E120" s="19">
        <v>0</v>
      </c>
      <c r="F120" s="19">
        <v>40</v>
      </c>
      <c r="G120" s="19"/>
      <c r="H120" s="26">
        <v>22.41</v>
      </c>
      <c r="I120" s="25">
        <f t="shared" si="6"/>
        <v>88.63</v>
      </c>
      <c r="J120" s="19">
        <v>10</v>
      </c>
      <c r="K120" s="26">
        <v>78.63</v>
      </c>
      <c r="L120" s="19"/>
    </row>
    <row r="121" spans="1:12" s="12" customFormat="1" ht="21.6" customHeight="1">
      <c r="A121" s="29" t="s">
        <v>108</v>
      </c>
      <c r="B121" s="25">
        <f t="shared" si="4"/>
        <v>79.599999999999994</v>
      </c>
      <c r="C121" s="19">
        <v>0</v>
      </c>
      <c r="D121" s="25">
        <f t="shared" si="5"/>
        <v>18.899999999999999</v>
      </c>
      <c r="E121" s="19">
        <v>0</v>
      </c>
      <c r="F121" s="19"/>
      <c r="G121" s="19"/>
      <c r="H121" s="26">
        <v>18.899999999999999</v>
      </c>
      <c r="I121" s="25">
        <f t="shared" si="6"/>
        <v>60.7</v>
      </c>
      <c r="J121" s="19"/>
      <c r="K121" s="26">
        <v>60.7</v>
      </c>
      <c r="L121" s="19"/>
    </row>
    <row r="122" spans="1:12" s="5" customFormat="1" ht="21.6" customHeight="1">
      <c r="A122" s="21" t="s">
        <v>109</v>
      </c>
      <c r="B122" s="25">
        <f t="shared" si="4"/>
        <v>471.69</v>
      </c>
      <c r="C122" s="27">
        <f>SUM(C123:C125)</f>
        <v>0</v>
      </c>
      <c r="D122" s="25">
        <f t="shared" si="5"/>
        <v>272.45</v>
      </c>
      <c r="E122" s="27">
        <f>SUM(E123:E125)</f>
        <v>6.7</v>
      </c>
      <c r="F122" s="27">
        <f>SUM(F123:F125)</f>
        <v>188.6</v>
      </c>
      <c r="G122" s="27">
        <f>SUM(G123:G125)</f>
        <v>0</v>
      </c>
      <c r="H122" s="25">
        <v>77.150000000000006</v>
      </c>
      <c r="I122" s="25">
        <f t="shared" si="6"/>
        <v>199.24</v>
      </c>
      <c r="J122" s="27">
        <f>SUM(J123:J125)</f>
        <v>0</v>
      </c>
      <c r="K122" s="26">
        <v>199.24</v>
      </c>
      <c r="L122" s="27">
        <f>SUM(L123:L125)</f>
        <v>0</v>
      </c>
    </row>
    <row r="123" spans="1:12" s="12" customFormat="1" ht="21.6" customHeight="1">
      <c r="A123" s="29" t="s">
        <v>110</v>
      </c>
      <c r="B123" s="25">
        <f t="shared" si="4"/>
        <v>152.06</v>
      </c>
      <c r="C123" s="19">
        <v>0</v>
      </c>
      <c r="D123" s="25">
        <f t="shared" si="5"/>
        <v>93.53</v>
      </c>
      <c r="E123" s="19">
        <v>0</v>
      </c>
      <c r="F123" s="19">
        <v>70</v>
      </c>
      <c r="G123" s="19"/>
      <c r="H123" s="26">
        <v>23.53</v>
      </c>
      <c r="I123" s="25">
        <f t="shared" si="6"/>
        <v>58.53</v>
      </c>
      <c r="J123" s="19"/>
      <c r="K123" s="26">
        <v>58.53</v>
      </c>
      <c r="L123" s="19"/>
    </row>
    <row r="124" spans="1:12" s="12" customFormat="1" ht="21.6" customHeight="1">
      <c r="A124" s="29" t="s">
        <v>111</v>
      </c>
      <c r="B124" s="25">
        <f t="shared" si="4"/>
        <v>135.63</v>
      </c>
      <c r="C124" s="19">
        <v>0</v>
      </c>
      <c r="D124" s="25">
        <f t="shared" si="5"/>
        <v>78.67</v>
      </c>
      <c r="E124" s="19">
        <v>1.4</v>
      </c>
      <c r="F124" s="19">
        <v>43.6</v>
      </c>
      <c r="G124" s="19"/>
      <c r="H124" s="26">
        <v>33.67</v>
      </c>
      <c r="I124" s="25">
        <f t="shared" si="6"/>
        <v>56.96</v>
      </c>
      <c r="J124" s="19"/>
      <c r="K124" s="26">
        <v>56.96</v>
      </c>
      <c r="L124" s="19"/>
    </row>
    <row r="125" spans="1:12" s="12" customFormat="1" ht="21.6" customHeight="1">
      <c r="A125" s="29" t="s">
        <v>112</v>
      </c>
      <c r="B125" s="25">
        <f t="shared" si="4"/>
        <v>184</v>
      </c>
      <c r="C125" s="19">
        <v>0</v>
      </c>
      <c r="D125" s="25">
        <f t="shared" si="5"/>
        <v>100.25</v>
      </c>
      <c r="E125" s="19">
        <v>5.3</v>
      </c>
      <c r="F125" s="19">
        <v>75</v>
      </c>
      <c r="G125" s="19"/>
      <c r="H125" s="26">
        <v>19.95</v>
      </c>
      <c r="I125" s="25">
        <f t="shared" si="6"/>
        <v>83.75</v>
      </c>
      <c r="J125" s="19"/>
      <c r="K125" s="26">
        <v>83.75</v>
      </c>
      <c r="L125" s="19"/>
    </row>
    <row r="126" spans="1:12" s="5" customFormat="1" ht="21.6" customHeight="1">
      <c r="A126" s="21" t="s">
        <v>113</v>
      </c>
      <c r="B126" s="25">
        <f t="shared" si="4"/>
        <v>2247.27</v>
      </c>
      <c r="C126" s="27">
        <f>C127+C128+C131</f>
        <v>289</v>
      </c>
      <c r="D126" s="25">
        <f t="shared" si="5"/>
        <v>1084.1099999999999</v>
      </c>
      <c r="E126" s="27">
        <f>E127+E128+E131</f>
        <v>58.2</v>
      </c>
      <c r="F126" s="27">
        <f>F127+F128+F131</f>
        <v>106.5</v>
      </c>
      <c r="G126" s="27">
        <f>G127+G128+G131</f>
        <v>600</v>
      </c>
      <c r="H126" s="25">
        <v>319.41000000000003</v>
      </c>
      <c r="I126" s="25">
        <f t="shared" si="6"/>
        <v>874.16</v>
      </c>
      <c r="J126" s="27">
        <f>J127+J128+J131</f>
        <v>4</v>
      </c>
      <c r="K126" s="26">
        <v>870.16</v>
      </c>
      <c r="L126" s="27">
        <f>L127+L128+L131</f>
        <v>0</v>
      </c>
    </row>
    <row r="127" spans="1:12" s="5" customFormat="1" ht="21.6" customHeight="1">
      <c r="A127" s="21" t="s">
        <v>114</v>
      </c>
      <c r="B127" s="25">
        <f t="shared" si="4"/>
        <v>462.22</v>
      </c>
      <c r="C127" s="19">
        <v>289</v>
      </c>
      <c r="D127" s="25">
        <f t="shared" si="5"/>
        <v>26.77</v>
      </c>
      <c r="E127" s="19">
        <v>0</v>
      </c>
      <c r="F127" s="19"/>
      <c r="G127" s="19"/>
      <c r="H127" s="26">
        <v>26.77</v>
      </c>
      <c r="I127" s="25">
        <f t="shared" si="6"/>
        <v>146.44999999999999</v>
      </c>
      <c r="J127" s="19">
        <v>4</v>
      </c>
      <c r="K127" s="26">
        <v>142.44999999999999</v>
      </c>
      <c r="L127" s="19">
        <v>0</v>
      </c>
    </row>
    <row r="128" spans="1:12" s="5" customFormat="1" ht="21.6" customHeight="1">
      <c r="A128" s="21" t="s">
        <v>115</v>
      </c>
      <c r="B128" s="25">
        <f t="shared" si="4"/>
        <v>208.46</v>
      </c>
      <c r="C128" s="27">
        <f>SUM(C129:C130)</f>
        <v>0</v>
      </c>
      <c r="D128" s="25">
        <f t="shared" si="5"/>
        <v>107.26</v>
      </c>
      <c r="E128" s="27">
        <f>SUM(E129:E130)</f>
        <v>39.1</v>
      </c>
      <c r="F128" s="27">
        <f>SUM(F129:F130)</f>
        <v>11.5</v>
      </c>
      <c r="G128" s="27">
        <f>SUM(G129:G130)</f>
        <v>0</v>
      </c>
      <c r="H128" s="25">
        <v>56.66</v>
      </c>
      <c r="I128" s="25">
        <f t="shared" si="6"/>
        <v>101.2</v>
      </c>
      <c r="J128" s="27">
        <f>SUM(J129:J130)</f>
        <v>0</v>
      </c>
      <c r="K128" s="26">
        <v>101.2</v>
      </c>
      <c r="L128" s="27">
        <f>SUM(L129:L130)</f>
        <v>0</v>
      </c>
    </row>
    <row r="129" spans="1:12" s="12" customFormat="1" ht="21.6" customHeight="1">
      <c r="A129" s="29" t="s">
        <v>116</v>
      </c>
      <c r="B129" s="25">
        <f t="shared" si="4"/>
        <v>128.29</v>
      </c>
      <c r="C129" s="19">
        <v>0</v>
      </c>
      <c r="D129" s="25">
        <f t="shared" si="5"/>
        <v>82.67</v>
      </c>
      <c r="E129" s="19">
        <v>34.9</v>
      </c>
      <c r="F129" s="19">
        <v>11.5</v>
      </c>
      <c r="G129" s="19"/>
      <c r="H129" s="26">
        <v>36.270000000000003</v>
      </c>
      <c r="I129" s="25">
        <f t="shared" si="6"/>
        <v>45.62</v>
      </c>
      <c r="J129" s="19"/>
      <c r="K129" s="26">
        <v>45.62</v>
      </c>
      <c r="L129" s="19"/>
    </row>
    <row r="130" spans="1:12" s="12" customFormat="1" ht="21.6" customHeight="1">
      <c r="A130" s="29" t="s">
        <v>117</v>
      </c>
      <c r="B130" s="25">
        <f t="shared" si="4"/>
        <v>80.17</v>
      </c>
      <c r="C130" s="19">
        <v>0</v>
      </c>
      <c r="D130" s="25">
        <f t="shared" si="5"/>
        <v>24.59</v>
      </c>
      <c r="E130" s="19">
        <v>4.2</v>
      </c>
      <c r="F130" s="19"/>
      <c r="G130" s="19"/>
      <c r="H130" s="26">
        <v>20.39</v>
      </c>
      <c r="I130" s="25">
        <f t="shared" si="6"/>
        <v>55.58</v>
      </c>
      <c r="J130" s="19"/>
      <c r="K130" s="26">
        <v>55.58</v>
      </c>
      <c r="L130" s="19"/>
    </row>
    <row r="131" spans="1:12" s="4" customFormat="1" ht="21.6" customHeight="1">
      <c r="A131" s="21" t="s">
        <v>118</v>
      </c>
      <c r="B131" s="25">
        <f t="shared" si="4"/>
        <v>1576.59</v>
      </c>
      <c r="C131" s="27">
        <f>SUM(C132:C141)</f>
        <v>0</v>
      </c>
      <c r="D131" s="25">
        <f t="shared" si="5"/>
        <v>950.08</v>
      </c>
      <c r="E131" s="27">
        <f>SUM(E132:E141)</f>
        <v>19.100000000000001</v>
      </c>
      <c r="F131" s="27">
        <f>SUM(F132:F141)</f>
        <v>95</v>
      </c>
      <c r="G131" s="27">
        <f>SUM(G132:G141)</f>
        <v>600</v>
      </c>
      <c r="H131" s="25">
        <v>235.98</v>
      </c>
      <c r="I131" s="25">
        <f t="shared" si="6"/>
        <v>626.51</v>
      </c>
      <c r="J131" s="27">
        <f>SUM(J132:J141)</f>
        <v>0</v>
      </c>
      <c r="K131" s="26">
        <v>626.51</v>
      </c>
      <c r="L131" s="27">
        <f>SUM(L132:L141)</f>
        <v>0</v>
      </c>
    </row>
    <row r="132" spans="1:12" s="12" customFormat="1" ht="21.6" customHeight="1">
      <c r="A132" s="29" t="s">
        <v>119</v>
      </c>
      <c r="B132" s="25">
        <f t="shared" si="4"/>
        <v>98.22</v>
      </c>
      <c r="C132" s="19">
        <v>0</v>
      </c>
      <c r="D132" s="25">
        <f t="shared" si="5"/>
        <v>44.7</v>
      </c>
      <c r="E132" s="19">
        <v>0</v>
      </c>
      <c r="F132" s="19"/>
      <c r="G132" s="19"/>
      <c r="H132" s="26">
        <v>44.7</v>
      </c>
      <c r="I132" s="25">
        <f t="shared" si="6"/>
        <v>53.52</v>
      </c>
      <c r="J132" s="19"/>
      <c r="K132" s="26">
        <v>53.52</v>
      </c>
      <c r="L132" s="19"/>
    </row>
    <row r="133" spans="1:12" s="12" customFormat="1" ht="21.6" customHeight="1">
      <c r="A133" s="29" t="s">
        <v>120</v>
      </c>
      <c r="B133" s="25">
        <f t="shared" si="4"/>
        <v>109.66</v>
      </c>
      <c r="C133" s="19">
        <v>0</v>
      </c>
      <c r="D133" s="25">
        <f t="shared" si="5"/>
        <v>49.83</v>
      </c>
      <c r="E133" s="19">
        <v>11.6</v>
      </c>
      <c r="F133" s="19"/>
      <c r="G133" s="19"/>
      <c r="H133" s="26">
        <v>38.229999999999997</v>
      </c>
      <c r="I133" s="25">
        <f t="shared" si="6"/>
        <v>59.83</v>
      </c>
      <c r="J133" s="19"/>
      <c r="K133" s="26">
        <v>59.83</v>
      </c>
      <c r="L133" s="19"/>
    </row>
    <row r="134" spans="1:12" s="12" customFormat="1" ht="21.6" customHeight="1">
      <c r="A134" s="29" t="s">
        <v>121</v>
      </c>
      <c r="B134" s="25">
        <f t="shared" si="4"/>
        <v>196.63</v>
      </c>
      <c r="C134" s="19">
        <v>0</v>
      </c>
      <c r="D134" s="25">
        <f t="shared" si="5"/>
        <v>125.38</v>
      </c>
      <c r="E134" s="19">
        <v>3.7</v>
      </c>
      <c r="F134" s="19">
        <v>95</v>
      </c>
      <c r="G134" s="19"/>
      <c r="H134" s="26">
        <v>26.68</v>
      </c>
      <c r="I134" s="25">
        <f t="shared" si="6"/>
        <v>71.25</v>
      </c>
      <c r="J134" s="19"/>
      <c r="K134" s="26">
        <v>71.25</v>
      </c>
      <c r="L134" s="19"/>
    </row>
    <row r="135" spans="1:12" s="12" customFormat="1" ht="21.6" customHeight="1">
      <c r="A135" s="29" t="s">
        <v>122</v>
      </c>
      <c r="B135" s="25">
        <f t="shared" ref="B135:B177" si="7">C135+D135+I135</f>
        <v>124.04</v>
      </c>
      <c r="C135" s="19">
        <v>0</v>
      </c>
      <c r="D135" s="25">
        <f t="shared" ref="D135:D177" si="8">E135+F135+G135+H135</f>
        <v>29.94</v>
      </c>
      <c r="E135" s="19">
        <v>3.8</v>
      </c>
      <c r="F135" s="19"/>
      <c r="G135" s="19"/>
      <c r="H135" s="26">
        <v>26.14</v>
      </c>
      <c r="I135" s="25">
        <f t="shared" ref="I135:I177" si="9">J135+K135</f>
        <v>94.1</v>
      </c>
      <c r="J135" s="19"/>
      <c r="K135" s="26">
        <v>94.1</v>
      </c>
      <c r="L135" s="19"/>
    </row>
    <row r="136" spans="1:12" s="12" customFormat="1" ht="21.6" customHeight="1">
      <c r="A136" s="29" t="s">
        <v>123</v>
      </c>
      <c r="B136" s="25">
        <f t="shared" si="7"/>
        <v>67.75</v>
      </c>
      <c r="C136" s="19">
        <v>0</v>
      </c>
      <c r="D136" s="25">
        <f t="shared" si="8"/>
        <v>15.55</v>
      </c>
      <c r="E136" s="19">
        <v>0</v>
      </c>
      <c r="F136" s="19"/>
      <c r="G136" s="19"/>
      <c r="H136" s="26">
        <v>15.55</v>
      </c>
      <c r="I136" s="25">
        <f t="shared" si="9"/>
        <v>52.2</v>
      </c>
      <c r="J136" s="19"/>
      <c r="K136" s="26">
        <v>52.2</v>
      </c>
      <c r="L136" s="19"/>
    </row>
    <row r="137" spans="1:12" s="12" customFormat="1" ht="21.6" customHeight="1">
      <c r="A137" s="29" t="s">
        <v>124</v>
      </c>
      <c r="B137" s="25">
        <f t="shared" si="7"/>
        <v>370.14</v>
      </c>
      <c r="C137" s="19">
        <v>0</v>
      </c>
      <c r="D137" s="25">
        <f t="shared" si="8"/>
        <v>315.08</v>
      </c>
      <c r="E137" s="19">
        <v>0</v>
      </c>
      <c r="F137" s="19"/>
      <c r="G137" s="19">
        <v>300</v>
      </c>
      <c r="H137" s="26">
        <v>15.08</v>
      </c>
      <c r="I137" s="25">
        <f t="shared" si="9"/>
        <v>55.06</v>
      </c>
      <c r="J137" s="19"/>
      <c r="K137" s="26">
        <v>55.06</v>
      </c>
      <c r="L137" s="19"/>
    </row>
    <row r="138" spans="1:12" s="12" customFormat="1" ht="21.6" customHeight="1">
      <c r="A138" s="29" t="s">
        <v>125</v>
      </c>
      <c r="B138" s="25">
        <f t="shared" si="7"/>
        <v>66</v>
      </c>
      <c r="C138" s="19">
        <v>0</v>
      </c>
      <c r="D138" s="25">
        <f t="shared" si="8"/>
        <v>15.42</v>
      </c>
      <c r="E138" s="19">
        <v>0</v>
      </c>
      <c r="F138" s="19"/>
      <c r="G138" s="19"/>
      <c r="H138" s="26">
        <v>15.42</v>
      </c>
      <c r="I138" s="25">
        <f t="shared" si="9"/>
        <v>50.58</v>
      </c>
      <c r="J138" s="19"/>
      <c r="K138" s="26">
        <v>50.58</v>
      </c>
      <c r="L138" s="19"/>
    </row>
    <row r="139" spans="1:12" s="12" customFormat="1" ht="21.6" customHeight="1">
      <c r="A139" s="29" t="s">
        <v>126</v>
      </c>
      <c r="B139" s="25">
        <f t="shared" si="7"/>
        <v>84.5</v>
      </c>
      <c r="C139" s="19">
        <v>0</v>
      </c>
      <c r="D139" s="25">
        <f t="shared" si="8"/>
        <v>19.84</v>
      </c>
      <c r="E139" s="19">
        <v>0</v>
      </c>
      <c r="F139" s="19"/>
      <c r="G139" s="19"/>
      <c r="H139" s="26">
        <v>19.84</v>
      </c>
      <c r="I139" s="25">
        <f t="shared" si="9"/>
        <v>64.66</v>
      </c>
      <c r="J139" s="19"/>
      <c r="K139" s="26">
        <v>64.66</v>
      </c>
      <c r="L139" s="19"/>
    </row>
    <row r="140" spans="1:12" s="12" customFormat="1" ht="21.6" customHeight="1">
      <c r="A140" s="29" t="s">
        <v>127</v>
      </c>
      <c r="B140" s="25">
        <f t="shared" si="7"/>
        <v>96.11</v>
      </c>
      <c r="C140" s="19">
        <v>0</v>
      </c>
      <c r="D140" s="25">
        <f t="shared" si="8"/>
        <v>20.79</v>
      </c>
      <c r="E140" s="19">
        <v>0</v>
      </c>
      <c r="F140" s="19"/>
      <c r="G140" s="19"/>
      <c r="H140" s="26">
        <v>20.79</v>
      </c>
      <c r="I140" s="25">
        <f t="shared" si="9"/>
        <v>75.319999999999993</v>
      </c>
      <c r="J140" s="19"/>
      <c r="K140" s="26">
        <v>75.319999999999993</v>
      </c>
      <c r="L140" s="19"/>
    </row>
    <row r="141" spans="1:12" s="12" customFormat="1" ht="21.6" customHeight="1">
      <c r="A141" s="29" t="s">
        <v>128</v>
      </c>
      <c r="B141" s="25">
        <f t="shared" si="7"/>
        <v>363.54</v>
      </c>
      <c r="C141" s="19">
        <v>0</v>
      </c>
      <c r="D141" s="25">
        <f t="shared" si="8"/>
        <v>313.55</v>
      </c>
      <c r="E141" s="19">
        <v>0</v>
      </c>
      <c r="F141" s="19"/>
      <c r="G141" s="19">
        <v>300</v>
      </c>
      <c r="H141" s="26">
        <v>13.55</v>
      </c>
      <c r="I141" s="25">
        <f t="shared" si="9"/>
        <v>49.99</v>
      </c>
      <c r="J141" s="19"/>
      <c r="K141" s="26">
        <v>49.99</v>
      </c>
      <c r="L141" s="19"/>
    </row>
    <row r="142" spans="1:12" s="5" customFormat="1" ht="21.6" customHeight="1">
      <c r="A142" s="21" t="s">
        <v>129</v>
      </c>
      <c r="B142" s="25">
        <f t="shared" si="7"/>
        <v>1681.2</v>
      </c>
      <c r="C142" s="20">
        <f>C143+C144+C147</f>
        <v>259</v>
      </c>
      <c r="D142" s="25">
        <f t="shared" si="8"/>
        <v>454.16</v>
      </c>
      <c r="E142" s="20">
        <f>E143+E144+E147</f>
        <v>87.7</v>
      </c>
      <c r="F142" s="20">
        <f>F143+F144+F147</f>
        <v>0</v>
      </c>
      <c r="G142" s="20">
        <f>G143+G144+G147</f>
        <v>0</v>
      </c>
      <c r="H142" s="30">
        <v>366.46</v>
      </c>
      <c r="I142" s="25">
        <f t="shared" si="9"/>
        <v>968.04</v>
      </c>
      <c r="J142" s="20">
        <f>J143+J144+J147</f>
        <v>0</v>
      </c>
      <c r="K142" s="26">
        <v>968.04</v>
      </c>
      <c r="L142" s="20">
        <f>L143+L144+L147</f>
        <v>0</v>
      </c>
    </row>
    <row r="143" spans="1:12" s="5" customFormat="1" ht="21.6" customHeight="1">
      <c r="A143" s="21" t="s">
        <v>130</v>
      </c>
      <c r="B143" s="25">
        <f t="shared" si="7"/>
        <v>342.84</v>
      </c>
      <c r="C143" s="19">
        <v>259</v>
      </c>
      <c r="D143" s="25">
        <f t="shared" si="8"/>
        <v>30.01</v>
      </c>
      <c r="E143" s="19">
        <v>8.4</v>
      </c>
      <c r="F143" s="19"/>
      <c r="G143" s="19"/>
      <c r="H143" s="26">
        <v>21.61</v>
      </c>
      <c r="I143" s="25">
        <f t="shared" si="9"/>
        <v>53.83</v>
      </c>
      <c r="J143" s="19"/>
      <c r="K143" s="26">
        <v>53.83</v>
      </c>
      <c r="L143" s="19">
        <v>0</v>
      </c>
    </row>
    <row r="144" spans="1:12" s="5" customFormat="1" ht="21.6" customHeight="1">
      <c r="A144" s="21" t="s">
        <v>131</v>
      </c>
      <c r="B144" s="25">
        <f t="shared" si="7"/>
        <v>174.49</v>
      </c>
      <c r="C144" s="20">
        <f>SUM(C145:C146)</f>
        <v>0</v>
      </c>
      <c r="D144" s="25">
        <f t="shared" si="8"/>
        <v>53.08</v>
      </c>
      <c r="E144" s="20">
        <f>SUM(E145:E146)</f>
        <v>2.1</v>
      </c>
      <c r="F144" s="20">
        <f>SUM(F145:F146)</f>
        <v>0</v>
      </c>
      <c r="G144" s="20">
        <f>SUM(G145:G146)</f>
        <v>0</v>
      </c>
      <c r="H144" s="30">
        <v>50.98</v>
      </c>
      <c r="I144" s="25">
        <f t="shared" si="9"/>
        <v>121.41</v>
      </c>
      <c r="J144" s="20">
        <f>SUM(J145:J146)</f>
        <v>0</v>
      </c>
      <c r="K144" s="26">
        <v>121.41</v>
      </c>
      <c r="L144" s="20">
        <f>SUM(L145:L146)</f>
        <v>0</v>
      </c>
    </row>
    <row r="145" spans="1:12" s="12" customFormat="1" ht="21.6" customHeight="1">
      <c r="A145" s="29" t="s">
        <v>132</v>
      </c>
      <c r="B145" s="25">
        <f t="shared" si="7"/>
        <v>74.14</v>
      </c>
      <c r="C145" s="19">
        <v>0</v>
      </c>
      <c r="D145" s="25">
        <f t="shared" si="8"/>
        <v>24.37</v>
      </c>
      <c r="E145" s="19">
        <v>2.1</v>
      </c>
      <c r="F145" s="19"/>
      <c r="G145" s="19"/>
      <c r="H145" s="26">
        <v>22.27</v>
      </c>
      <c r="I145" s="25">
        <f t="shared" si="9"/>
        <v>49.77</v>
      </c>
      <c r="J145" s="19"/>
      <c r="K145" s="26">
        <v>49.77</v>
      </c>
      <c r="L145" s="19"/>
    </row>
    <row r="146" spans="1:12" s="12" customFormat="1" ht="21.6" customHeight="1">
      <c r="A146" s="29" t="s">
        <v>133</v>
      </c>
      <c r="B146" s="25">
        <f t="shared" si="7"/>
        <v>100.35</v>
      </c>
      <c r="C146" s="19">
        <v>0</v>
      </c>
      <c r="D146" s="25">
        <f t="shared" si="8"/>
        <v>28.71</v>
      </c>
      <c r="E146" s="19">
        <v>0</v>
      </c>
      <c r="F146" s="19"/>
      <c r="G146" s="19"/>
      <c r="H146" s="26">
        <v>28.71</v>
      </c>
      <c r="I146" s="25">
        <f t="shared" si="9"/>
        <v>71.64</v>
      </c>
      <c r="J146" s="19"/>
      <c r="K146" s="26">
        <v>71.64</v>
      </c>
      <c r="L146" s="19"/>
    </row>
    <row r="147" spans="1:12" s="5" customFormat="1" ht="21.6" customHeight="1">
      <c r="A147" s="21" t="s">
        <v>134</v>
      </c>
      <c r="B147" s="25">
        <f t="shared" si="7"/>
        <v>1163.8699999999999</v>
      </c>
      <c r="C147" s="20">
        <f>SUM(C148:C156)</f>
        <v>0</v>
      </c>
      <c r="D147" s="25">
        <f t="shared" si="8"/>
        <v>371.07</v>
      </c>
      <c r="E147" s="20">
        <f>SUM(E148:E156)</f>
        <v>77.2</v>
      </c>
      <c r="F147" s="20">
        <f>SUM(F148:F156)</f>
        <v>0</v>
      </c>
      <c r="G147" s="20">
        <f>SUM(G148:G156)</f>
        <v>0</v>
      </c>
      <c r="H147" s="30">
        <v>293.87</v>
      </c>
      <c r="I147" s="25">
        <f t="shared" si="9"/>
        <v>792.8</v>
      </c>
      <c r="J147" s="20">
        <f>SUM(J148:J156)</f>
        <v>0</v>
      </c>
      <c r="K147" s="26">
        <v>792.8</v>
      </c>
      <c r="L147" s="20">
        <f>SUM(L148:L156)</f>
        <v>0</v>
      </c>
    </row>
    <row r="148" spans="1:12" s="12" customFormat="1" ht="21.6" customHeight="1">
      <c r="A148" s="29" t="s">
        <v>135</v>
      </c>
      <c r="B148" s="25">
        <f t="shared" si="7"/>
        <v>122.76</v>
      </c>
      <c r="C148" s="19">
        <v>0</v>
      </c>
      <c r="D148" s="25">
        <f t="shared" si="8"/>
        <v>44.98</v>
      </c>
      <c r="E148" s="19">
        <v>21.6</v>
      </c>
      <c r="F148" s="19"/>
      <c r="G148" s="19"/>
      <c r="H148" s="26">
        <v>23.38</v>
      </c>
      <c r="I148" s="25">
        <f t="shared" si="9"/>
        <v>77.78</v>
      </c>
      <c r="J148" s="19"/>
      <c r="K148" s="26">
        <v>77.78</v>
      </c>
      <c r="L148" s="19"/>
    </row>
    <row r="149" spans="1:12" s="12" customFormat="1" ht="21.6" customHeight="1">
      <c r="A149" s="29" t="s">
        <v>136</v>
      </c>
      <c r="B149" s="25">
        <f t="shared" si="7"/>
        <v>83.42</v>
      </c>
      <c r="C149" s="19">
        <v>0</v>
      </c>
      <c r="D149" s="25">
        <f t="shared" si="8"/>
        <v>20.76</v>
      </c>
      <c r="E149" s="19">
        <v>0</v>
      </c>
      <c r="F149" s="19"/>
      <c r="G149" s="19"/>
      <c r="H149" s="26">
        <v>20.76</v>
      </c>
      <c r="I149" s="25">
        <f t="shared" si="9"/>
        <v>62.66</v>
      </c>
      <c r="J149" s="19"/>
      <c r="K149" s="26">
        <v>62.66</v>
      </c>
      <c r="L149" s="19"/>
    </row>
    <row r="150" spans="1:12" s="12" customFormat="1" ht="21.6" customHeight="1">
      <c r="A150" s="29" t="s">
        <v>137</v>
      </c>
      <c r="B150" s="25">
        <f t="shared" si="7"/>
        <v>109.88</v>
      </c>
      <c r="C150" s="19">
        <v>0</v>
      </c>
      <c r="D150" s="25">
        <f t="shared" si="8"/>
        <v>34.520000000000003</v>
      </c>
      <c r="E150" s="19">
        <v>0</v>
      </c>
      <c r="F150" s="19"/>
      <c r="G150" s="19"/>
      <c r="H150" s="26">
        <v>34.520000000000003</v>
      </c>
      <c r="I150" s="25">
        <f t="shared" si="9"/>
        <v>75.36</v>
      </c>
      <c r="J150" s="19"/>
      <c r="K150" s="26">
        <v>75.36</v>
      </c>
      <c r="L150" s="19"/>
    </row>
    <row r="151" spans="1:12" s="12" customFormat="1" ht="21.6" customHeight="1">
      <c r="A151" s="29" t="s">
        <v>138</v>
      </c>
      <c r="B151" s="25">
        <f t="shared" si="7"/>
        <v>79.040000000000006</v>
      </c>
      <c r="C151" s="19">
        <v>0</v>
      </c>
      <c r="D151" s="25">
        <f t="shared" si="8"/>
        <v>27.15</v>
      </c>
      <c r="E151" s="19">
        <v>0</v>
      </c>
      <c r="F151" s="19"/>
      <c r="G151" s="19"/>
      <c r="H151" s="26">
        <v>27.15</v>
      </c>
      <c r="I151" s="25">
        <f t="shared" si="9"/>
        <v>51.89</v>
      </c>
      <c r="J151" s="19"/>
      <c r="K151" s="26">
        <v>51.89</v>
      </c>
      <c r="L151" s="19"/>
    </row>
    <row r="152" spans="1:12" s="12" customFormat="1" ht="21.6" customHeight="1">
      <c r="A152" s="29" t="s">
        <v>139</v>
      </c>
      <c r="B152" s="25">
        <f t="shared" si="7"/>
        <v>77.91</v>
      </c>
      <c r="C152" s="19">
        <v>0</v>
      </c>
      <c r="D152" s="25">
        <f t="shared" si="8"/>
        <v>22.94</v>
      </c>
      <c r="E152" s="19">
        <v>0</v>
      </c>
      <c r="F152" s="19"/>
      <c r="G152" s="19"/>
      <c r="H152" s="26">
        <v>22.94</v>
      </c>
      <c r="I152" s="25">
        <f t="shared" si="9"/>
        <v>54.97</v>
      </c>
      <c r="J152" s="19"/>
      <c r="K152" s="26">
        <v>54.97</v>
      </c>
      <c r="L152" s="19"/>
    </row>
    <row r="153" spans="1:12" s="12" customFormat="1" ht="21.6" customHeight="1">
      <c r="A153" s="29" t="s">
        <v>140</v>
      </c>
      <c r="B153" s="25">
        <f t="shared" si="7"/>
        <v>133.16</v>
      </c>
      <c r="C153" s="19">
        <v>0</v>
      </c>
      <c r="D153" s="25">
        <f t="shared" si="8"/>
        <v>22.55</v>
      </c>
      <c r="E153" s="19">
        <v>0</v>
      </c>
      <c r="F153" s="19"/>
      <c r="G153" s="19"/>
      <c r="H153" s="26">
        <v>22.55</v>
      </c>
      <c r="I153" s="25">
        <f t="shared" si="9"/>
        <v>110.61</v>
      </c>
      <c r="J153" s="19"/>
      <c r="K153" s="26">
        <v>110.61</v>
      </c>
      <c r="L153" s="19"/>
    </row>
    <row r="154" spans="1:12" s="12" customFormat="1" ht="21.6" customHeight="1">
      <c r="A154" s="29" t="s">
        <v>141</v>
      </c>
      <c r="B154" s="25">
        <f t="shared" si="7"/>
        <v>106.06</v>
      </c>
      <c r="C154" s="19">
        <v>0</v>
      </c>
      <c r="D154" s="25">
        <f t="shared" si="8"/>
        <v>36.630000000000003</v>
      </c>
      <c r="E154" s="19">
        <v>11.1</v>
      </c>
      <c r="F154" s="19"/>
      <c r="G154" s="19"/>
      <c r="H154" s="26">
        <v>25.53</v>
      </c>
      <c r="I154" s="25">
        <f t="shared" si="9"/>
        <v>69.430000000000007</v>
      </c>
      <c r="J154" s="19"/>
      <c r="K154" s="26">
        <v>69.430000000000007</v>
      </c>
      <c r="L154" s="19"/>
    </row>
    <row r="155" spans="1:12" s="12" customFormat="1" ht="21.6" customHeight="1">
      <c r="A155" s="29" t="s">
        <v>142</v>
      </c>
      <c r="B155" s="25">
        <f t="shared" si="7"/>
        <v>238.28</v>
      </c>
      <c r="C155" s="19">
        <v>0</v>
      </c>
      <c r="D155" s="25">
        <f t="shared" si="8"/>
        <v>104.28</v>
      </c>
      <c r="E155" s="19">
        <v>34.5</v>
      </c>
      <c r="F155" s="19"/>
      <c r="G155" s="19"/>
      <c r="H155" s="26">
        <v>69.78</v>
      </c>
      <c r="I155" s="25">
        <f t="shared" si="9"/>
        <v>134</v>
      </c>
      <c r="J155" s="19"/>
      <c r="K155" s="26">
        <v>134</v>
      </c>
      <c r="L155" s="19"/>
    </row>
    <row r="156" spans="1:12" s="12" customFormat="1" ht="21.6" customHeight="1">
      <c r="A156" s="29" t="s">
        <v>143</v>
      </c>
      <c r="B156" s="25">
        <f t="shared" si="7"/>
        <v>213.36</v>
      </c>
      <c r="C156" s="19">
        <v>0</v>
      </c>
      <c r="D156" s="25">
        <f t="shared" si="8"/>
        <v>57.26</v>
      </c>
      <c r="E156" s="19">
        <v>10</v>
      </c>
      <c r="F156" s="19"/>
      <c r="G156" s="19"/>
      <c r="H156" s="26">
        <v>47.26</v>
      </c>
      <c r="I156" s="25">
        <f t="shared" si="9"/>
        <v>156.1</v>
      </c>
      <c r="J156" s="19"/>
      <c r="K156" s="26">
        <v>156.1</v>
      </c>
      <c r="L156" s="19"/>
    </row>
    <row r="157" spans="1:12" s="5" customFormat="1" ht="21.6" customHeight="1">
      <c r="A157" s="21" t="s">
        <v>144</v>
      </c>
      <c r="B157" s="25">
        <f t="shared" si="7"/>
        <v>1745.58</v>
      </c>
      <c r="C157" s="20">
        <f>C158+C159+C161</f>
        <v>149</v>
      </c>
      <c r="D157" s="25">
        <f t="shared" si="8"/>
        <v>1136.29</v>
      </c>
      <c r="E157" s="20">
        <f>E158+E159+E161</f>
        <v>33.1</v>
      </c>
      <c r="F157" s="20">
        <f>F158+F159+F161</f>
        <v>418.6</v>
      </c>
      <c r="G157" s="20">
        <f>G158+G159+G161</f>
        <v>500</v>
      </c>
      <c r="H157" s="30">
        <v>184.59</v>
      </c>
      <c r="I157" s="25">
        <f t="shared" si="9"/>
        <v>460.29</v>
      </c>
      <c r="J157" s="20">
        <f>J158+J159+J161</f>
        <v>0</v>
      </c>
      <c r="K157" s="26">
        <v>460.29</v>
      </c>
      <c r="L157" s="20">
        <f>L158+L159+L161</f>
        <v>0</v>
      </c>
    </row>
    <row r="158" spans="1:12" s="5" customFormat="1" ht="21.6" customHeight="1">
      <c r="A158" s="21" t="s">
        <v>145</v>
      </c>
      <c r="B158" s="25">
        <f t="shared" si="7"/>
        <v>281.77</v>
      </c>
      <c r="C158" s="19">
        <v>149</v>
      </c>
      <c r="D158" s="25">
        <f t="shared" si="8"/>
        <v>35.24</v>
      </c>
      <c r="E158" s="19">
        <v>11.8</v>
      </c>
      <c r="F158" s="19"/>
      <c r="G158" s="19"/>
      <c r="H158" s="26">
        <v>23.44</v>
      </c>
      <c r="I158" s="25">
        <f t="shared" si="9"/>
        <v>97.53</v>
      </c>
      <c r="J158" s="19"/>
      <c r="K158" s="26">
        <v>97.53</v>
      </c>
      <c r="L158" s="19">
        <v>0</v>
      </c>
    </row>
    <row r="159" spans="1:12" s="5" customFormat="1" ht="21.6" customHeight="1">
      <c r="A159" s="21" t="s">
        <v>146</v>
      </c>
      <c r="B159" s="25">
        <f t="shared" si="7"/>
        <v>110.92</v>
      </c>
      <c r="C159" s="20">
        <f>C160</f>
        <v>0</v>
      </c>
      <c r="D159" s="25">
        <f t="shared" si="8"/>
        <v>29.05</v>
      </c>
      <c r="E159" s="20">
        <f>E160</f>
        <v>0</v>
      </c>
      <c r="F159" s="20">
        <f>F160</f>
        <v>0</v>
      </c>
      <c r="G159" s="20">
        <f>G160</f>
        <v>0</v>
      </c>
      <c r="H159" s="30">
        <v>29.05</v>
      </c>
      <c r="I159" s="25">
        <f t="shared" si="9"/>
        <v>81.87</v>
      </c>
      <c r="J159" s="20">
        <f>J160</f>
        <v>0</v>
      </c>
      <c r="K159" s="26">
        <v>81.87</v>
      </c>
      <c r="L159" s="20">
        <f>L160</f>
        <v>0</v>
      </c>
    </row>
    <row r="160" spans="1:12" s="12" customFormat="1" ht="21.6" customHeight="1">
      <c r="A160" s="29" t="s">
        <v>147</v>
      </c>
      <c r="B160" s="25">
        <f t="shared" si="7"/>
        <v>110.92</v>
      </c>
      <c r="C160" s="19">
        <v>0</v>
      </c>
      <c r="D160" s="25">
        <f t="shared" si="8"/>
        <v>29.05</v>
      </c>
      <c r="E160" s="19">
        <v>0</v>
      </c>
      <c r="F160" s="19"/>
      <c r="G160" s="19"/>
      <c r="H160" s="26">
        <v>29.05</v>
      </c>
      <c r="I160" s="25">
        <f t="shared" si="9"/>
        <v>81.87</v>
      </c>
      <c r="J160" s="19"/>
      <c r="K160" s="26">
        <v>81.87</v>
      </c>
      <c r="L160" s="19"/>
    </row>
    <row r="161" spans="1:12" s="5" customFormat="1" ht="21.6" customHeight="1">
      <c r="A161" s="21" t="s">
        <v>148</v>
      </c>
      <c r="B161" s="25">
        <f t="shared" si="7"/>
        <v>1352.89</v>
      </c>
      <c r="C161" s="20">
        <f>SUM(C162:C166)</f>
        <v>0</v>
      </c>
      <c r="D161" s="25">
        <f t="shared" si="8"/>
        <v>1072</v>
      </c>
      <c r="E161" s="20">
        <f>SUM(E162:E166)</f>
        <v>21.3</v>
      </c>
      <c r="F161" s="20">
        <f>SUM(F162:F166)</f>
        <v>418.6</v>
      </c>
      <c r="G161" s="20">
        <f>SUM(G162:G166)</f>
        <v>500</v>
      </c>
      <c r="H161" s="30">
        <v>132.1</v>
      </c>
      <c r="I161" s="25">
        <f t="shared" si="9"/>
        <v>280.89</v>
      </c>
      <c r="J161" s="20">
        <f>SUM(J162:J166)</f>
        <v>0</v>
      </c>
      <c r="K161" s="26">
        <v>280.89</v>
      </c>
      <c r="L161" s="20">
        <f>SUM(L162:L166)</f>
        <v>0</v>
      </c>
    </row>
    <row r="162" spans="1:12" s="12" customFormat="1" ht="21.6" customHeight="1">
      <c r="A162" s="29" t="s">
        <v>149</v>
      </c>
      <c r="B162" s="25">
        <f t="shared" si="7"/>
        <v>313.11</v>
      </c>
      <c r="C162" s="19">
        <v>0</v>
      </c>
      <c r="D162" s="25">
        <f t="shared" si="8"/>
        <v>244.76</v>
      </c>
      <c r="E162" s="19">
        <v>6.7</v>
      </c>
      <c r="F162" s="19">
        <v>193.6</v>
      </c>
      <c r="G162" s="19"/>
      <c r="H162" s="26">
        <v>44.46</v>
      </c>
      <c r="I162" s="25">
        <f t="shared" si="9"/>
        <v>68.349999999999994</v>
      </c>
      <c r="J162" s="19"/>
      <c r="K162" s="26">
        <v>68.349999999999994</v>
      </c>
      <c r="L162" s="19"/>
    </row>
    <row r="163" spans="1:12" s="12" customFormat="1" ht="21.6" customHeight="1">
      <c r="A163" s="29" t="s">
        <v>150</v>
      </c>
      <c r="B163" s="25">
        <f t="shared" si="7"/>
        <v>261.29000000000002</v>
      </c>
      <c r="C163" s="19">
        <v>0</v>
      </c>
      <c r="D163" s="25">
        <f t="shared" si="8"/>
        <v>200.82</v>
      </c>
      <c r="E163" s="19">
        <v>1.1000000000000001</v>
      </c>
      <c r="F163" s="19">
        <v>175</v>
      </c>
      <c r="G163" s="19"/>
      <c r="H163" s="26">
        <v>24.72</v>
      </c>
      <c r="I163" s="25">
        <f t="shared" si="9"/>
        <v>60.47</v>
      </c>
      <c r="J163" s="19"/>
      <c r="K163" s="26">
        <v>60.47</v>
      </c>
      <c r="L163" s="19"/>
    </row>
    <row r="164" spans="1:12" s="12" customFormat="1" ht="21.6" customHeight="1">
      <c r="A164" s="29" t="s">
        <v>172</v>
      </c>
      <c r="B164" s="25">
        <f t="shared" si="7"/>
        <v>562.29999999999995</v>
      </c>
      <c r="C164" s="19">
        <v>0</v>
      </c>
      <c r="D164" s="25">
        <f t="shared" si="8"/>
        <v>519.67999999999995</v>
      </c>
      <c r="E164" s="19">
        <v>0</v>
      </c>
      <c r="F164" s="19"/>
      <c r="G164" s="19">
        <v>500</v>
      </c>
      <c r="H164" s="26">
        <v>19.68</v>
      </c>
      <c r="I164" s="25">
        <f t="shared" si="9"/>
        <v>42.62</v>
      </c>
      <c r="J164" s="19"/>
      <c r="K164" s="26">
        <v>42.62</v>
      </c>
      <c r="L164" s="19"/>
    </row>
    <row r="165" spans="1:12" s="12" customFormat="1" ht="21.6" customHeight="1">
      <c r="A165" s="29" t="s">
        <v>151</v>
      </c>
      <c r="B165" s="25">
        <f t="shared" si="7"/>
        <v>150.53</v>
      </c>
      <c r="C165" s="19">
        <v>0</v>
      </c>
      <c r="D165" s="25">
        <f t="shared" si="8"/>
        <v>79.760000000000005</v>
      </c>
      <c r="E165" s="19">
        <v>6.3</v>
      </c>
      <c r="F165" s="19">
        <v>50</v>
      </c>
      <c r="G165" s="19"/>
      <c r="H165" s="26">
        <v>23.46</v>
      </c>
      <c r="I165" s="25">
        <f t="shared" si="9"/>
        <v>70.77</v>
      </c>
      <c r="J165" s="19"/>
      <c r="K165" s="26">
        <v>70.77</v>
      </c>
      <c r="L165" s="19"/>
    </row>
    <row r="166" spans="1:12" s="12" customFormat="1" ht="21.6" customHeight="1">
      <c r="A166" s="29" t="s">
        <v>152</v>
      </c>
      <c r="B166" s="25">
        <f t="shared" si="7"/>
        <v>65.66</v>
      </c>
      <c r="C166" s="19">
        <v>0</v>
      </c>
      <c r="D166" s="25">
        <f t="shared" si="8"/>
        <v>26.98</v>
      </c>
      <c r="E166" s="19">
        <v>7.2</v>
      </c>
      <c r="F166" s="19"/>
      <c r="G166" s="19"/>
      <c r="H166" s="26">
        <v>19.78</v>
      </c>
      <c r="I166" s="25">
        <f t="shared" si="9"/>
        <v>38.68</v>
      </c>
      <c r="J166" s="19"/>
      <c r="K166" s="26">
        <v>38.68</v>
      </c>
      <c r="L166" s="19"/>
    </row>
    <row r="167" spans="1:12" s="5" customFormat="1" ht="21.6" customHeight="1">
      <c r="A167" s="21" t="s">
        <v>153</v>
      </c>
      <c r="B167" s="25">
        <f t="shared" si="7"/>
        <v>806.11</v>
      </c>
      <c r="C167" s="20">
        <f>C168+C169+C171</f>
        <v>169</v>
      </c>
      <c r="D167" s="25">
        <f t="shared" si="8"/>
        <v>227.11</v>
      </c>
      <c r="E167" s="20">
        <f>E168+E169+E171</f>
        <v>5.3</v>
      </c>
      <c r="F167" s="20">
        <f>F168+F169+F171</f>
        <v>22.3</v>
      </c>
      <c r="G167" s="20">
        <f>G168+G169+G171</f>
        <v>0</v>
      </c>
      <c r="H167" s="30">
        <v>199.51</v>
      </c>
      <c r="I167" s="25">
        <f t="shared" si="9"/>
        <v>410</v>
      </c>
      <c r="J167" s="20">
        <f>J168+J169+J171</f>
        <v>6</v>
      </c>
      <c r="K167" s="26">
        <v>404</v>
      </c>
      <c r="L167" s="20">
        <f>L168+L169+L171</f>
        <v>0</v>
      </c>
    </row>
    <row r="168" spans="1:12" s="5" customFormat="1" ht="21.6" customHeight="1">
      <c r="A168" s="21" t="s">
        <v>154</v>
      </c>
      <c r="B168" s="25">
        <f t="shared" si="7"/>
        <v>264.66000000000003</v>
      </c>
      <c r="C168" s="19">
        <v>169</v>
      </c>
      <c r="D168" s="25">
        <f t="shared" si="8"/>
        <v>30.19</v>
      </c>
      <c r="E168" s="19">
        <v>2.6</v>
      </c>
      <c r="F168" s="19"/>
      <c r="G168" s="19"/>
      <c r="H168" s="26">
        <v>27.59</v>
      </c>
      <c r="I168" s="25">
        <f t="shared" si="9"/>
        <v>65.47</v>
      </c>
      <c r="J168" s="19">
        <v>6</v>
      </c>
      <c r="K168" s="26">
        <v>59.47</v>
      </c>
      <c r="L168" s="19">
        <v>0</v>
      </c>
    </row>
    <row r="169" spans="1:12" s="5" customFormat="1" ht="21.6" customHeight="1">
      <c r="A169" s="21" t="s">
        <v>155</v>
      </c>
      <c r="B169" s="25">
        <f t="shared" si="7"/>
        <v>64.12</v>
      </c>
      <c r="C169" s="20">
        <f>C170</f>
        <v>0</v>
      </c>
      <c r="D169" s="25">
        <f t="shared" si="8"/>
        <v>21.1</v>
      </c>
      <c r="E169" s="20">
        <f>E170</f>
        <v>0</v>
      </c>
      <c r="F169" s="20">
        <f>F170</f>
        <v>0</v>
      </c>
      <c r="G169" s="20">
        <f>G170</f>
        <v>0</v>
      </c>
      <c r="H169" s="30">
        <v>21.1</v>
      </c>
      <c r="I169" s="25">
        <f t="shared" si="9"/>
        <v>43.02</v>
      </c>
      <c r="J169" s="20">
        <f>J170</f>
        <v>0</v>
      </c>
      <c r="K169" s="26">
        <v>43.02</v>
      </c>
      <c r="L169" s="20">
        <f>L170</f>
        <v>0</v>
      </c>
    </row>
    <row r="170" spans="1:12" s="12" customFormat="1" ht="21.6" customHeight="1">
      <c r="A170" s="29" t="s">
        <v>156</v>
      </c>
      <c r="B170" s="25">
        <f t="shared" si="7"/>
        <v>64.12</v>
      </c>
      <c r="C170" s="19">
        <v>0</v>
      </c>
      <c r="D170" s="25">
        <f t="shared" si="8"/>
        <v>21.1</v>
      </c>
      <c r="E170" s="19">
        <v>0</v>
      </c>
      <c r="F170" s="19"/>
      <c r="G170" s="19"/>
      <c r="H170" s="26">
        <v>21.1</v>
      </c>
      <c r="I170" s="25">
        <f t="shared" si="9"/>
        <v>43.02</v>
      </c>
      <c r="J170" s="19"/>
      <c r="K170" s="26">
        <v>43.02</v>
      </c>
      <c r="L170" s="19"/>
    </row>
    <row r="171" spans="1:12" s="5" customFormat="1" ht="21.6" customHeight="1">
      <c r="A171" s="21" t="s">
        <v>157</v>
      </c>
      <c r="B171" s="25">
        <f t="shared" si="7"/>
        <v>477.33</v>
      </c>
      <c r="C171" s="20">
        <f>SUM(C172:C177)</f>
        <v>0</v>
      </c>
      <c r="D171" s="25">
        <f t="shared" si="8"/>
        <v>175.82</v>
      </c>
      <c r="E171" s="20">
        <f>SUM(E172:E177)</f>
        <v>2.7</v>
      </c>
      <c r="F171" s="20">
        <f>SUM(F172:F177)</f>
        <v>22.3</v>
      </c>
      <c r="G171" s="20">
        <f>SUM(G172:G177)</f>
        <v>0</v>
      </c>
      <c r="H171" s="30">
        <v>150.82</v>
      </c>
      <c r="I171" s="25">
        <f t="shared" si="9"/>
        <v>301.51</v>
      </c>
      <c r="J171" s="20">
        <f>SUM(J172:J177)</f>
        <v>0</v>
      </c>
      <c r="K171" s="26">
        <v>301.51</v>
      </c>
      <c r="L171" s="20">
        <f>SUM(L172:L177)</f>
        <v>0</v>
      </c>
    </row>
    <row r="172" spans="1:12" s="12" customFormat="1" ht="21.6" customHeight="1">
      <c r="A172" s="29" t="s">
        <v>158</v>
      </c>
      <c r="B172" s="25">
        <f t="shared" si="7"/>
        <v>77.42</v>
      </c>
      <c r="C172" s="19">
        <v>0</v>
      </c>
      <c r="D172" s="25">
        <f t="shared" si="8"/>
        <v>18.86</v>
      </c>
      <c r="E172" s="19">
        <v>0</v>
      </c>
      <c r="F172" s="19"/>
      <c r="G172" s="19"/>
      <c r="H172" s="26">
        <v>18.86</v>
      </c>
      <c r="I172" s="25">
        <f t="shared" si="9"/>
        <v>58.56</v>
      </c>
      <c r="J172" s="19"/>
      <c r="K172" s="26">
        <v>58.56</v>
      </c>
      <c r="L172" s="19"/>
    </row>
    <row r="173" spans="1:12" s="12" customFormat="1" ht="21.6" customHeight="1">
      <c r="A173" s="29" t="s">
        <v>159</v>
      </c>
      <c r="B173" s="25">
        <f t="shared" si="7"/>
        <v>89.16</v>
      </c>
      <c r="C173" s="19">
        <v>0</v>
      </c>
      <c r="D173" s="25">
        <f t="shared" si="8"/>
        <v>37.72</v>
      </c>
      <c r="E173" s="19">
        <v>0</v>
      </c>
      <c r="F173" s="19"/>
      <c r="G173" s="19"/>
      <c r="H173" s="26">
        <v>37.72</v>
      </c>
      <c r="I173" s="25">
        <f t="shared" si="9"/>
        <v>51.44</v>
      </c>
      <c r="J173" s="19"/>
      <c r="K173" s="26">
        <v>51.44</v>
      </c>
      <c r="L173" s="19"/>
    </row>
    <row r="174" spans="1:12" s="12" customFormat="1" ht="21.6" customHeight="1">
      <c r="A174" s="29" t="s">
        <v>160</v>
      </c>
      <c r="B174" s="25">
        <f t="shared" si="7"/>
        <v>54.5</v>
      </c>
      <c r="C174" s="19">
        <v>0</v>
      </c>
      <c r="D174" s="25">
        <f t="shared" si="8"/>
        <v>16.309999999999999</v>
      </c>
      <c r="E174" s="19">
        <v>0</v>
      </c>
      <c r="F174" s="19"/>
      <c r="G174" s="19"/>
      <c r="H174" s="26">
        <v>16.309999999999999</v>
      </c>
      <c r="I174" s="25">
        <f t="shared" si="9"/>
        <v>38.19</v>
      </c>
      <c r="J174" s="19"/>
      <c r="K174" s="26">
        <v>38.19</v>
      </c>
      <c r="L174" s="19"/>
    </row>
    <row r="175" spans="1:12" s="12" customFormat="1" ht="21.6" customHeight="1">
      <c r="A175" s="29" t="s">
        <v>161</v>
      </c>
      <c r="B175" s="25">
        <f t="shared" si="7"/>
        <v>105.89</v>
      </c>
      <c r="C175" s="19">
        <v>0</v>
      </c>
      <c r="D175" s="25">
        <f t="shared" si="8"/>
        <v>51.31</v>
      </c>
      <c r="E175" s="19">
        <v>0</v>
      </c>
      <c r="F175" s="19">
        <v>22.3</v>
      </c>
      <c r="G175" s="19"/>
      <c r="H175" s="26">
        <v>29.01</v>
      </c>
      <c r="I175" s="25">
        <f t="shared" si="9"/>
        <v>54.58</v>
      </c>
      <c r="J175" s="19"/>
      <c r="K175" s="26">
        <v>54.58</v>
      </c>
      <c r="L175" s="19"/>
    </row>
    <row r="176" spans="1:12" s="12" customFormat="1" ht="21.6" customHeight="1">
      <c r="A176" s="29" t="s">
        <v>162</v>
      </c>
      <c r="B176" s="25">
        <f t="shared" si="7"/>
        <v>81.47</v>
      </c>
      <c r="C176" s="19">
        <v>0</v>
      </c>
      <c r="D176" s="25">
        <f t="shared" si="8"/>
        <v>31.35</v>
      </c>
      <c r="E176" s="19">
        <v>2.7</v>
      </c>
      <c r="F176" s="19"/>
      <c r="G176" s="19"/>
      <c r="H176" s="26">
        <v>28.65</v>
      </c>
      <c r="I176" s="25">
        <f t="shared" si="9"/>
        <v>50.12</v>
      </c>
      <c r="J176" s="19"/>
      <c r="K176" s="26">
        <v>50.12</v>
      </c>
      <c r="L176" s="19"/>
    </row>
    <row r="177" spans="1:12" s="12" customFormat="1" ht="21.6" customHeight="1">
      <c r="A177" s="29" t="s">
        <v>163</v>
      </c>
      <c r="B177" s="25">
        <f t="shared" si="7"/>
        <v>68.89</v>
      </c>
      <c r="C177" s="19">
        <v>0</v>
      </c>
      <c r="D177" s="25">
        <f t="shared" si="8"/>
        <v>20.27</v>
      </c>
      <c r="E177" s="19">
        <v>0</v>
      </c>
      <c r="F177" s="19"/>
      <c r="G177" s="19"/>
      <c r="H177" s="26">
        <v>20.27</v>
      </c>
      <c r="I177" s="25">
        <f t="shared" si="9"/>
        <v>48.62</v>
      </c>
      <c r="J177" s="26"/>
      <c r="K177" s="26">
        <v>48.62</v>
      </c>
      <c r="L177" s="19"/>
    </row>
  </sheetData>
  <autoFilter ref="A5:L177"/>
  <mergeCells count="6">
    <mergeCell ref="C4:C5"/>
    <mergeCell ref="D4:H4"/>
    <mergeCell ref="A2:L2"/>
    <mergeCell ref="I4:L4"/>
    <mergeCell ref="A4:A5"/>
    <mergeCell ref="B4:B5"/>
  </mergeCells>
  <phoneticPr fontId="75" type="noConversion"/>
  <printOptions horizontalCentered="1"/>
  <pageMargins left="0.78740157480314965" right="0.78740157480314965" top="0.98425196850393704" bottom="0.98425196850393704" header="0.31496062992125984" footer="0.59055118110236227"/>
  <pageSetup paperSize="9" scale="80" fitToHeight="0" orientation="landscape" useFirstPageNumber="1" r:id="rId1"/>
  <headerFooter differentOddEven="1" scaleWithDoc="0">
    <oddFooter>&amp;R&amp;14—&amp;P+10—</oddFooter>
    <evenFooter>&amp;L&amp;14—&amp;P+10—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附件2</vt:lpstr>
      <vt:lpstr>附件2!Print_Titles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lenovo</cp:lastModifiedBy>
  <cp:lastPrinted>2022-04-07T08:49:41Z</cp:lastPrinted>
  <dcterms:created xsi:type="dcterms:W3CDTF">2006-09-13T11:21:51Z</dcterms:created>
  <dcterms:modified xsi:type="dcterms:W3CDTF">2022-06-13T09:24:46Z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KSOProductBuildVer">
    <vt:lpwstr>2052-11.1.0.10314</vt:lpwstr>
  </property>
</Properties>
</file>